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4940" windowHeight="7755" firstSheet="1" activeTab="1"/>
  </bookViews>
  <sheets>
    <sheet name="Front" sheetId="87" r:id="rId1"/>
    <sheet name="Contents" sheetId="1" r:id="rId2"/>
    <sheet name="1" sheetId="57" r:id="rId3"/>
    <sheet name="2" sheetId="86" r:id="rId4"/>
    <sheet name="3" sheetId="3" r:id="rId5"/>
    <sheet name="4" sheetId="98" r:id="rId6"/>
    <sheet name="5" sheetId="80" r:id="rId7"/>
    <sheet name="6" sheetId="83" r:id="rId8"/>
    <sheet name="7" sheetId="9" r:id="rId9"/>
    <sheet name="8" sheetId="94" r:id="rId10"/>
    <sheet name="9" sheetId="13" r:id="rId11"/>
    <sheet name="10" sheetId="11" r:id="rId12"/>
    <sheet name="11" sheetId="21" r:id="rId13"/>
    <sheet name="12" sheetId="22" r:id="rId14"/>
    <sheet name="13" sheetId="23" r:id="rId15"/>
    <sheet name="14" sheetId="25" r:id="rId16"/>
    <sheet name="15" sheetId="95" r:id="rId17"/>
    <sheet name="16" sheetId="29" r:id="rId18"/>
    <sheet name="17" sheetId="30" r:id="rId19"/>
    <sheet name="18" sheetId="33" r:id="rId20"/>
    <sheet name="19" sheetId="34" r:id="rId21"/>
    <sheet name="20" sheetId="91" r:id="rId22"/>
    <sheet name="21" sheetId="89" r:id="rId23"/>
    <sheet name="22" sheetId="90" r:id="rId24"/>
    <sheet name="23" sheetId="93" r:id="rId25"/>
    <sheet name="24" sheetId="92" r:id="rId26"/>
  </sheets>
  <externalReferences>
    <externalReference r:id="rId27"/>
    <externalReference r:id="rId28"/>
    <externalReference r:id="rId29"/>
  </externalReferences>
  <definedNames>
    <definedName name="__123Graph_ABALADAGS" localSheetId="2" hidden="1">[1]Tabell!#REF!</definedName>
    <definedName name="__123Graph_ABALADAGS" localSheetId="11" hidden="1">[1]Tabell!#REF!</definedName>
    <definedName name="__123Graph_ABALADAGS" localSheetId="12" hidden="1">[1]Tabell!#REF!</definedName>
    <definedName name="__123Graph_ABALADAGS" localSheetId="13" hidden="1">[1]Tabell!#REF!</definedName>
    <definedName name="__123Graph_ABALADAGS" localSheetId="14" hidden="1">[1]Tabell!#REF!</definedName>
    <definedName name="__123Graph_ABALADAGS" localSheetId="15" hidden="1">[1]Tabell!#REF!</definedName>
    <definedName name="__123Graph_ABALADAGS" localSheetId="19" hidden="1">[1]Tabell!#REF!</definedName>
    <definedName name="__123Graph_ABALADAGS" localSheetId="3" hidden="1">[1]Tabell!#REF!</definedName>
    <definedName name="__123Graph_ABALADAGS" localSheetId="22" hidden="1">[1]Tabell!#REF!</definedName>
    <definedName name="__123Graph_ABALADAGS" localSheetId="23" hidden="1">[1]Tabell!#REF!</definedName>
    <definedName name="__123Graph_ABALADAGS" localSheetId="24" hidden="1">[1]Tabell!#REF!</definedName>
    <definedName name="__123Graph_ABALADAGS" localSheetId="25" hidden="1">[1]Tabell!#REF!</definedName>
    <definedName name="__123Graph_ABALADAGS" localSheetId="4" hidden="1">[1]Tabell!#REF!</definedName>
    <definedName name="__123Graph_ABALADAGS" localSheetId="5" hidden="1">[1]Tabell!#REF!</definedName>
    <definedName name="__123Graph_ABALADAGS" localSheetId="6" hidden="1">[1]Tabell!#REF!</definedName>
    <definedName name="__123Graph_ABALADAGS" localSheetId="7" hidden="1">[1]Tabell!#REF!</definedName>
    <definedName name="__123Graph_ABALADAGS" localSheetId="8" hidden="1">[1]Tabell!#REF!</definedName>
    <definedName name="__123Graph_ABALADAGS" localSheetId="9" hidden="1">[1]Tabell!#REF!</definedName>
    <definedName name="__123Graph_ABALADAGS" localSheetId="10" hidden="1">[1]Tabell!#REF!</definedName>
    <definedName name="__123Graph_ABALADAGS" hidden="1">[1]Tabell!#REF!</definedName>
    <definedName name="__123Graph_BBALADAGS" localSheetId="2" hidden="1">[1]Tabell!#REF!</definedName>
    <definedName name="__123Graph_BBALADAGS" localSheetId="11" hidden="1">[1]Tabell!#REF!</definedName>
    <definedName name="__123Graph_BBALADAGS" localSheetId="12" hidden="1">[1]Tabell!#REF!</definedName>
    <definedName name="__123Graph_BBALADAGS" localSheetId="13" hidden="1">[1]Tabell!#REF!</definedName>
    <definedName name="__123Graph_BBALADAGS" localSheetId="14" hidden="1">[1]Tabell!#REF!</definedName>
    <definedName name="__123Graph_BBALADAGS" localSheetId="15" hidden="1">[1]Tabell!#REF!</definedName>
    <definedName name="__123Graph_BBALADAGS" localSheetId="19" hidden="1">[1]Tabell!#REF!</definedName>
    <definedName name="__123Graph_BBALADAGS" localSheetId="3" hidden="1">[1]Tabell!#REF!</definedName>
    <definedName name="__123Graph_BBALADAGS" localSheetId="22" hidden="1">[1]Tabell!#REF!</definedName>
    <definedName name="__123Graph_BBALADAGS" localSheetId="23" hidden="1">[1]Tabell!#REF!</definedName>
    <definedName name="__123Graph_BBALADAGS" localSheetId="24" hidden="1">[1]Tabell!#REF!</definedName>
    <definedName name="__123Graph_BBALADAGS" localSheetId="25" hidden="1">[1]Tabell!#REF!</definedName>
    <definedName name="__123Graph_BBALADAGS" localSheetId="4" hidden="1">[1]Tabell!#REF!</definedName>
    <definedName name="__123Graph_BBALADAGS" localSheetId="5" hidden="1">[1]Tabell!#REF!</definedName>
    <definedName name="__123Graph_BBALADAGS" localSheetId="6" hidden="1">[1]Tabell!#REF!</definedName>
    <definedName name="__123Graph_BBALADAGS" localSheetId="7" hidden="1">[1]Tabell!#REF!</definedName>
    <definedName name="__123Graph_BBALADAGS" localSheetId="8" hidden="1">[1]Tabell!#REF!</definedName>
    <definedName name="__123Graph_BBALADAGS" localSheetId="9" hidden="1">[1]Tabell!#REF!</definedName>
    <definedName name="__123Graph_BBALADAGS" localSheetId="10" hidden="1">[1]Tabell!#REF!</definedName>
    <definedName name="__123Graph_BBALADAGS" hidden="1">[1]Tabell!#REF!</definedName>
    <definedName name="__123Graph_CBALADAGS" localSheetId="2" hidden="1">[1]Tabell!#REF!</definedName>
    <definedName name="__123Graph_CBALADAGS" localSheetId="11" hidden="1">[1]Tabell!#REF!</definedName>
    <definedName name="__123Graph_CBALADAGS" localSheetId="12" hidden="1">[1]Tabell!#REF!</definedName>
    <definedName name="__123Graph_CBALADAGS" localSheetId="13" hidden="1">[1]Tabell!#REF!</definedName>
    <definedName name="__123Graph_CBALADAGS" localSheetId="14" hidden="1">[1]Tabell!#REF!</definedName>
    <definedName name="__123Graph_CBALADAGS" localSheetId="15" hidden="1">[1]Tabell!#REF!</definedName>
    <definedName name="__123Graph_CBALADAGS" localSheetId="19" hidden="1">[1]Tabell!#REF!</definedName>
    <definedName name="__123Graph_CBALADAGS" localSheetId="3" hidden="1">[1]Tabell!#REF!</definedName>
    <definedName name="__123Graph_CBALADAGS" localSheetId="22" hidden="1">[1]Tabell!#REF!</definedName>
    <definedName name="__123Graph_CBALADAGS" localSheetId="23" hidden="1">[1]Tabell!#REF!</definedName>
    <definedName name="__123Graph_CBALADAGS" localSheetId="24" hidden="1">[1]Tabell!#REF!</definedName>
    <definedName name="__123Graph_CBALADAGS" localSheetId="25" hidden="1">[1]Tabell!#REF!</definedName>
    <definedName name="__123Graph_CBALADAGS" localSheetId="4" hidden="1">[1]Tabell!#REF!</definedName>
    <definedName name="__123Graph_CBALADAGS" localSheetId="5" hidden="1">[1]Tabell!#REF!</definedName>
    <definedName name="__123Graph_CBALADAGS" localSheetId="6" hidden="1">[1]Tabell!#REF!</definedName>
    <definedName name="__123Graph_CBALADAGS" localSheetId="7" hidden="1">[1]Tabell!#REF!</definedName>
    <definedName name="__123Graph_CBALADAGS" localSheetId="8" hidden="1">[1]Tabell!#REF!</definedName>
    <definedName name="__123Graph_CBALADAGS" localSheetId="9" hidden="1">[1]Tabell!#REF!</definedName>
    <definedName name="__123Graph_CBALADAGS" localSheetId="10" hidden="1">[1]Tabell!#REF!</definedName>
    <definedName name="__123Graph_CBALADAGS" hidden="1">[1]Tabell!#REF!</definedName>
    <definedName name="__123Graph_DBALADAGS" localSheetId="2" hidden="1">[1]Tabell!#REF!</definedName>
    <definedName name="__123Graph_DBALADAGS" localSheetId="11" hidden="1">[1]Tabell!#REF!</definedName>
    <definedName name="__123Graph_DBALADAGS" localSheetId="12" hidden="1">[1]Tabell!#REF!</definedName>
    <definedName name="__123Graph_DBALADAGS" localSheetId="13" hidden="1">[1]Tabell!#REF!</definedName>
    <definedName name="__123Graph_DBALADAGS" localSheetId="14" hidden="1">[1]Tabell!#REF!</definedName>
    <definedName name="__123Graph_DBALADAGS" localSheetId="15" hidden="1">[1]Tabell!#REF!</definedName>
    <definedName name="__123Graph_DBALADAGS" localSheetId="19" hidden="1">[1]Tabell!#REF!</definedName>
    <definedName name="__123Graph_DBALADAGS" localSheetId="3" hidden="1">[1]Tabell!#REF!</definedName>
    <definedName name="__123Graph_DBALADAGS" localSheetId="22" hidden="1">[1]Tabell!#REF!</definedName>
    <definedName name="__123Graph_DBALADAGS" localSheetId="23" hidden="1">[1]Tabell!#REF!</definedName>
    <definedName name="__123Graph_DBALADAGS" localSheetId="24" hidden="1">[1]Tabell!#REF!</definedName>
    <definedName name="__123Graph_DBALADAGS" localSheetId="25" hidden="1">[1]Tabell!#REF!</definedName>
    <definedName name="__123Graph_DBALADAGS" localSheetId="4" hidden="1">[1]Tabell!#REF!</definedName>
    <definedName name="__123Graph_DBALADAGS" localSheetId="5" hidden="1">[1]Tabell!#REF!</definedName>
    <definedName name="__123Graph_DBALADAGS" localSheetId="6" hidden="1">[1]Tabell!#REF!</definedName>
    <definedName name="__123Graph_DBALADAGS" localSheetId="7" hidden="1">[1]Tabell!#REF!</definedName>
    <definedName name="__123Graph_DBALADAGS" localSheetId="8" hidden="1">[1]Tabell!#REF!</definedName>
    <definedName name="__123Graph_DBALADAGS" localSheetId="9" hidden="1">[1]Tabell!#REF!</definedName>
    <definedName name="__123Graph_DBALADAGS" localSheetId="10" hidden="1">[1]Tabell!#REF!</definedName>
    <definedName name="__123Graph_DBALADAGS" hidden="1">[1]Tabell!#REF!</definedName>
    <definedName name="__123Graph_EBALADAGS" localSheetId="2" hidden="1">[1]Tabell!#REF!</definedName>
    <definedName name="__123Graph_EBALADAGS" localSheetId="11" hidden="1">[1]Tabell!#REF!</definedName>
    <definedName name="__123Graph_EBALADAGS" localSheetId="12" hidden="1">[1]Tabell!#REF!</definedName>
    <definedName name="__123Graph_EBALADAGS" localSheetId="13" hidden="1">[1]Tabell!#REF!</definedName>
    <definedName name="__123Graph_EBALADAGS" localSheetId="14" hidden="1">[1]Tabell!#REF!</definedName>
    <definedName name="__123Graph_EBALADAGS" localSheetId="15" hidden="1">[1]Tabell!#REF!</definedName>
    <definedName name="__123Graph_EBALADAGS" localSheetId="19" hidden="1">[1]Tabell!#REF!</definedName>
    <definedName name="__123Graph_EBALADAGS" localSheetId="3" hidden="1">[1]Tabell!#REF!</definedName>
    <definedName name="__123Graph_EBALADAGS" localSheetId="22" hidden="1">[1]Tabell!#REF!</definedName>
    <definedName name="__123Graph_EBALADAGS" localSheetId="23" hidden="1">[1]Tabell!#REF!</definedName>
    <definedName name="__123Graph_EBALADAGS" localSheetId="24" hidden="1">[1]Tabell!#REF!</definedName>
    <definedName name="__123Graph_EBALADAGS" localSheetId="25" hidden="1">[1]Tabell!#REF!</definedName>
    <definedName name="__123Graph_EBALADAGS" localSheetId="4" hidden="1">[1]Tabell!#REF!</definedName>
    <definedName name="__123Graph_EBALADAGS" localSheetId="5" hidden="1">[1]Tabell!#REF!</definedName>
    <definedName name="__123Graph_EBALADAGS" localSheetId="6" hidden="1">[1]Tabell!#REF!</definedName>
    <definedName name="__123Graph_EBALADAGS" localSheetId="7" hidden="1">[1]Tabell!#REF!</definedName>
    <definedName name="__123Graph_EBALADAGS" localSheetId="8" hidden="1">[1]Tabell!#REF!</definedName>
    <definedName name="__123Graph_EBALADAGS" localSheetId="9" hidden="1">[1]Tabell!#REF!</definedName>
    <definedName name="__123Graph_EBALADAGS" localSheetId="10" hidden="1">[1]Tabell!#REF!</definedName>
    <definedName name="__123Graph_EBALADAGS" hidden="1">[1]Tabell!#REF!</definedName>
    <definedName name="__123Graph_FBALADAGS" localSheetId="2" hidden="1">[1]Tabell!#REF!</definedName>
    <definedName name="__123Graph_FBALADAGS" localSheetId="11" hidden="1">[1]Tabell!#REF!</definedName>
    <definedName name="__123Graph_FBALADAGS" localSheetId="12" hidden="1">[1]Tabell!#REF!</definedName>
    <definedName name="__123Graph_FBALADAGS" localSheetId="13" hidden="1">[1]Tabell!#REF!</definedName>
    <definedName name="__123Graph_FBALADAGS" localSheetId="14" hidden="1">[1]Tabell!#REF!</definedName>
    <definedName name="__123Graph_FBALADAGS" localSheetId="15" hidden="1">[1]Tabell!#REF!</definedName>
    <definedName name="__123Graph_FBALADAGS" localSheetId="19" hidden="1">[1]Tabell!#REF!</definedName>
    <definedName name="__123Graph_FBALADAGS" localSheetId="3" hidden="1">[1]Tabell!#REF!</definedName>
    <definedName name="__123Graph_FBALADAGS" localSheetId="22" hidden="1">[1]Tabell!#REF!</definedName>
    <definedName name="__123Graph_FBALADAGS" localSheetId="23" hidden="1">[1]Tabell!#REF!</definedName>
    <definedName name="__123Graph_FBALADAGS" localSheetId="24" hidden="1">[1]Tabell!#REF!</definedName>
    <definedName name="__123Graph_FBALADAGS" localSheetId="25" hidden="1">[1]Tabell!#REF!</definedName>
    <definedName name="__123Graph_FBALADAGS" localSheetId="4" hidden="1">[1]Tabell!#REF!</definedName>
    <definedName name="__123Graph_FBALADAGS" localSheetId="5" hidden="1">[1]Tabell!#REF!</definedName>
    <definedName name="__123Graph_FBALADAGS" localSheetId="6" hidden="1">[1]Tabell!#REF!</definedName>
    <definedName name="__123Graph_FBALADAGS" localSheetId="7" hidden="1">[1]Tabell!#REF!</definedName>
    <definedName name="__123Graph_FBALADAGS" localSheetId="8" hidden="1">[1]Tabell!#REF!</definedName>
    <definedName name="__123Graph_FBALADAGS" localSheetId="9" hidden="1">[1]Tabell!#REF!</definedName>
    <definedName name="__123Graph_FBALADAGS" localSheetId="10" hidden="1">[1]Tabell!#REF!</definedName>
    <definedName name="__123Graph_FBALADAGS" hidden="1">[1]Tabell!#REF!</definedName>
    <definedName name="__123Graph_LBL_ABALADAGS" localSheetId="2" hidden="1">[1]Tabell!#REF!</definedName>
    <definedName name="__123Graph_LBL_ABALADAGS" localSheetId="11" hidden="1">[1]Tabell!#REF!</definedName>
    <definedName name="__123Graph_LBL_ABALADAGS" localSheetId="12" hidden="1">[1]Tabell!#REF!</definedName>
    <definedName name="__123Graph_LBL_ABALADAGS" localSheetId="13" hidden="1">[1]Tabell!#REF!</definedName>
    <definedName name="__123Graph_LBL_ABALADAGS" localSheetId="14" hidden="1">[1]Tabell!#REF!</definedName>
    <definedName name="__123Graph_LBL_ABALADAGS" localSheetId="15" hidden="1">[1]Tabell!#REF!</definedName>
    <definedName name="__123Graph_LBL_ABALADAGS" localSheetId="19" hidden="1">[1]Tabell!#REF!</definedName>
    <definedName name="__123Graph_LBL_ABALADAGS" localSheetId="3" hidden="1">[1]Tabell!#REF!</definedName>
    <definedName name="__123Graph_LBL_ABALADAGS" localSheetId="22" hidden="1">[1]Tabell!#REF!</definedName>
    <definedName name="__123Graph_LBL_ABALADAGS" localSheetId="23" hidden="1">[1]Tabell!#REF!</definedName>
    <definedName name="__123Graph_LBL_ABALADAGS" localSheetId="24" hidden="1">[1]Tabell!#REF!</definedName>
    <definedName name="__123Graph_LBL_ABALADAGS" localSheetId="25" hidden="1">[1]Tabell!#REF!</definedName>
    <definedName name="__123Graph_LBL_ABALADAGS" localSheetId="4" hidden="1">[1]Tabell!#REF!</definedName>
    <definedName name="__123Graph_LBL_ABALADAGS" localSheetId="5" hidden="1">[1]Tabell!#REF!</definedName>
    <definedName name="__123Graph_LBL_ABALADAGS" localSheetId="6" hidden="1">[1]Tabell!#REF!</definedName>
    <definedName name="__123Graph_LBL_ABALADAGS" localSheetId="7" hidden="1">[1]Tabell!#REF!</definedName>
    <definedName name="__123Graph_LBL_ABALADAGS" localSheetId="8" hidden="1">[1]Tabell!#REF!</definedName>
    <definedName name="__123Graph_LBL_ABALADAGS" localSheetId="9" hidden="1">[1]Tabell!#REF!</definedName>
    <definedName name="__123Graph_LBL_ABALADAGS" localSheetId="10" hidden="1">[1]Tabell!#REF!</definedName>
    <definedName name="__123Graph_LBL_ABALADAGS" hidden="1">[1]Tabell!#REF!</definedName>
    <definedName name="__123Graph_LBL_BBALADAGS" localSheetId="2" hidden="1">[1]Tabell!#REF!</definedName>
    <definedName name="__123Graph_LBL_BBALADAGS" localSheetId="11" hidden="1">[1]Tabell!#REF!</definedName>
    <definedName name="__123Graph_LBL_BBALADAGS" localSheetId="12" hidden="1">[1]Tabell!#REF!</definedName>
    <definedName name="__123Graph_LBL_BBALADAGS" localSheetId="13" hidden="1">[1]Tabell!#REF!</definedName>
    <definedName name="__123Graph_LBL_BBALADAGS" localSheetId="14" hidden="1">[1]Tabell!#REF!</definedName>
    <definedName name="__123Graph_LBL_BBALADAGS" localSheetId="15" hidden="1">[1]Tabell!#REF!</definedName>
    <definedName name="__123Graph_LBL_BBALADAGS" localSheetId="19" hidden="1">[1]Tabell!#REF!</definedName>
    <definedName name="__123Graph_LBL_BBALADAGS" localSheetId="3" hidden="1">[1]Tabell!#REF!</definedName>
    <definedName name="__123Graph_LBL_BBALADAGS" localSheetId="22" hidden="1">[1]Tabell!#REF!</definedName>
    <definedName name="__123Graph_LBL_BBALADAGS" localSheetId="23" hidden="1">[1]Tabell!#REF!</definedName>
    <definedName name="__123Graph_LBL_BBALADAGS" localSheetId="24" hidden="1">[1]Tabell!#REF!</definedName>
    <definedName name="__123Graph_LBL_BBALADAGS" localSheetId="25" hidden="1">[1]Tabell!#REF!</definedName>
    <definedName name="__123Graph_LBL_BBALADAGS" localSheetId="4" hidden="1">[1]Tabell!#REF!</definedName>
    <definedName name="__123Graph_LBL_BBALADAGS" localSheetId="5" hidden="1">[1]Tabell!#REF!</definedName>
    <definedName name="__123Graph_LBL_BBALADAGS" localSheetId="6" hidden="1">[1]Tabell!#REF!</definedName>
    <definedName name="__123Graph_LBL_BBALADAGS" localSheetId="7" hidden="1">[1]Tabell!#REF!</definedName>
    <definedName name="__123Graph_LBL_BBALADAGS" localSheetId="8" hidden="1">[1]Tabell!#REF!</definedName>
    <definedName name="__123Graph_LBL_BBALADAGS" localSheetId="9" hidden="1">[1]Tabell!#REF!</definedName>
    <definedName name="__123Graph_LBL_BBALADAGS" localSheetId="10" hidden="1">[1]Tabell!#REF!</definedName>
    <definedName name="__123Graph_LBL_BBALADAGS" hidden="1">[1]Tabell!#REF!</definedName>
    <definedName name="__123Graph_LBL_CBALADAGS" localSheetId="2" hidden="1">[1]Tabell!#REF!</definedName>
    <definedName name="__123Graph_LBL_CBALADAGS" localSheetId="11" hidden="1">[1]Tabell!#REF!</definedName>
    <definedName name="__123Graph_LBL_CBALADAGS" localSheetId="12" hidden="1">[1]Tabell!#REF!</definedName>
    <definedName name="__123Graph_LBL_CBALADAGS" localSheetId="13" hidden="1">[1]Tabell!#REF!</definedName>
    <definedName name="__123Graph_LBL_CBALADAGS" localSheetId="14" hidden="1">[1]Tabell!#REF!</definedName>
    <definedName name="__123Graph_LBL_CBALADAGS" localSheetId="15" hidden="1">[1]Tabell!#REF!</definedName>
    <definedName name="__123Graph_LBL_CBALADAGS" localSheetId="19" hidden="1">[1]Tabell!#REF!</definedName>
    <definedName name="__123Graph_LBL_CBALADAGS" localSheetId="3" hidden="1">[1]Tabell!#REF!</definedName>
    <definedName name="__123Graph_LBL_CBALADAGS" localSheetId="22" hidden="1">[1]Tabell!#REF!</definedName>
    <definedName name="__123Graph_LBL_CBALADAGS" localSheetId="23" hidden="1">[1]Tabell!#REF!</definedName>
    <definedName name="__123Graph_LBL_CBALADAGS" localSheetId="24" hidden="1">[1]Tabell!#REF!</definedName>
    <definedName name="__123Graph_LBL_CBALADAGS" localSheetId="25" hidden="1">[1]Tabell!#REF!</definedName>
    <definedName name="__123Graph_LBL_CBALADAGS" localSheetId="4" hidden="1">[1]Tabell!#REF!</definedName>
    <definedName name="__123Graph_LBL_CBALADAGS" localSheetId="5" hidden="1">[1]Tabell!#REF!</definedName>
    <definedName name="__123Graph_LBL_CBALADAGS" localSheetId="6" hidden="1">[1]Tabell!#REF!</definedName>
    <definedName name="__123Graph_LBL_CBALADAGS" localSheetId="7" hidden="1">[1]Tabell!#REF!</definedName>
    <definedName name="__123Graph_LBL_CBALADAGS" localSheetId="8" hidden="1">[1]Tabell!#REF!</definedName>
    <definedName name="__123Graph_LBL_CBALADAGS" localSheetId="9" hidden="1">[1]Tabell!#REF!</definedName>
    <definedName name="__123Graph_LBL_CBALADAGS" localSheetId="10" hidden="1">[1]Tabell!#REF!</definedName>
    <definedName name="__123Graph_LBL_CBALADAGS" hidden="1">[1]Tabell!#REF!</definedName>
    <definedName name="__123Graph_LBL_DBALADAGS" localSheetId="2" hidden="1">[1]Tabell!#REF!</definedName>
    <definedName name="__123Graph_LBL_DBALADAGS" localSheetId="11" hidden="1">[1]Tabell!#REF!</definedName>
    <definedName name="__123Graph_LBL_DBALADAGS" localSheetId="12" hidden="1">[1]Tabell!#REF!</definedName>
    <definedName name="__123Graph_LBL_DBALADAGS" localSheetId="13" hidden="1">[1]Tabell!#REF!</definedName>
    <definedName name="__123Graph_LBL_DBALADAGS" localSheetId="14" hidden="1">[1]Tabell!#REF!</definedName>
    <definedName name="__123Graph_LBL_DBALADAGS" localSheetId="15" hidden="1">[1]Tabell!#REF!</definedName>
    <definedName name="__123Graph_LBL_DBALADAGS" localSheetId="19" hidden="1">[1]Tabell!#REF!</definedName>
    <definedName name="__123Graph_LBL_DBALADAGS" localSheetId="3" hidden="1">[1]Tabell!#REF!</definedName>
    <definedName name="__123Graph_LBL_DBALADAGS" localSheetId="22" hidden="1">[1]Tabell!#REF!</definedName>
    <definedName name="__123Graph_LBL_DBALADAGS" localSheetId="23" hidden="1">[1]Tabell!#REF!</definedName>
    <definedName name="__123Graph_LBL_DBALADAGS" localSheetId="24" hidden="1">[1]Tabell!#REF!</definedName>
    <definedName name="__123Graph_LBL_DBALADAGS" localSheetId="25" hidden="1">[1]Tabell!#REF!</definedName>
    <definedName name="__123Graph_LBL_DBALADAGS" localSheetId="4" hidden="1">[1]Tabell!#REF!</definedName>
    <definedName name="__123Graph_LBL_DBALADAGS" localSheetId="5" hidden="1">[1]Tabell!#REF!</definedName>
    <definedName name="__123Graph_LBL_DBALADAGS" localSheetId="6" hidden="1">[1]Tabell!#REF!</definedName>
    <definedName name="__123Graph_LBL_DBALADAGS" localSheetId="7" hidden="1">[1]Tabell!#REF!</definedName>
    <definedName name="__123Graph_LBL_DBALADAGS" localSheetId="8" hidden="1">[1]Tabell!#REF!</definedName>
    <definedName name="__123Graph_LBL_DBALADAGS" localSheetId="9" hidden="1">[1]Tabell!#REF!</definedName>
    <definedName name="__123Graph_LBL_DBALADAGS" localSheetId="10" hidden="1">[1]Tabell!#REF!</definedName>
    <definedName name="__123Graph_LBL_DBALADAGS" hidden="1">[1]Tabell!#REF!</definedName>
    <definedName name="__123Graph_LBL_EBALADAGS" localSheetId="2" hidden="1">[1]Tabell!#REF!</definedName>
    <definedName name="__123Graph_LBL_EBALADAGS" localSheetId="11" hidden="1">[1]Tabell!#REF!</definedName>
    <definedName name="__123Graph_LBL_EBALADAGS" localSheetId="12" hidden="1">[1]Tabell!#REF!</definedName>
    <definedName name="__123Graph_LBL_EBALADAGS" localSheetId="13" hidden="1">[1]Tabell!#REF!</definedName>
    <definedName name="__123Graph_LBL_EBALADAGS" localSheetId="14" hidden="1">[1]Tabell!#REF!</definedName>
    <definedName name="__123Graph_LBL_EBALADAGS" localSheetId="15" hidden="1">[1]Tabell!#REF!</definedName>
    <definedName name="__123Graph_LBL_EBALADAGS" localSheetId="19" hidden="1">[1]Tabell!#REF!</definedName>
    <definedName name="__123Graph_LBL_EBALADAGS" localSheetId="3" hidden="1">[1]Tabell!#REF!</definedName>
    <definedName name="__123Graph_LBL_EBALADAGS" localSheetId="22" hidden="1">[1]Tabell!#REF!</definedName>
    <definedName name="__123Graph_LBL_EBALADAGS" localSheetId="23" hidden="1">[1]Tabell!#REF!</definedName>
    <definedName name="__123Graph_LBL_EBALADAGS" localSheetId="24" hidden="1">[1]Tabell!#REF!</definedName>
    <definedName name="__123Graph_LBL_EBALADAGS" localSheetId="25" hidden="1">[1]Tabell!#REF!</definedName>
    <definedName name="__123Graph_LBL_EBALADAGS" localSheetId="4" hidden="1">[1]Tabell!#REF!</definedName>
    <definedName name="__123Graph_LBL_EBALADAGS" localSheetId="5" hidden="1">[1]Tabell!#REF!</definedName>
    <definedName name="__123Graph_LBL_EBALADAGS" localSheetId="6" hidden="1">[1]Tabell!#REF!</definedName>
    <definedName name="__123Graph_LBL_EBALADAGS" localSheetId="7" hidden="1">[1]Tabell!#REF!</definedName>
    <definedName name="__123Graph_LBL_EBALADAGS" localSheetId="8" hidden="1">[1]Tabell!#REF!</definedName>
    <definedName name="__123Graph_LBL_EBALADAGS" localSheetId="9" hidden="1">[1]Tabell!#REF!</definedName>
    <definedName name="__123Graph_LBL_EBALADAGS" localSheetId="10" hidden="1">[1]Tabell!#REF!</definedName>
    <definedName name="__123Graph_LBL_EBALADAGS" hidden="1">[1]Tabell!#REF!</definedName>
    <definedName name="__123Graph_LBL_FBALADAGS" localSheetId="2" hidden="1">[1]Tabell!#REF!</definedName>
    <definedName name="__123Graph_LBL_FBALADAGS" localSheetId="11" hidden="1">[1]Tabell!#REF!</definedName>
    <definedName name="__123Graph_LBL_FBALADAGS" localSheetId="12" hidden="1">[1]Tabell!#REF!</definedName>
    <definedName name="__123Graph_LBL_FBALADAGS" localSheetId="13" hidden="1">[1]Tabell!#REF!</definedName>
    <definedName name="__123Graph_LBL_FBALADAGS" localSheetId="14" hidden="1">[1]Tabell!#REF!</definedName>
    <definedName name="__123Graph_LBL_FBALADAGS" localSheetId="15" hidden="1">[1]Tabell!#REF!</definedName>
    <definedName name="__123Graph_LBL_FBALADAGS" localSheetId="19" hidden="1">[1]Tabell!#REF!</definedName>
    <definedName name="__123Graph_LBL_FBALADAGS" localSheetId="3" hidden="1">[1]Tabell!#REF!</definedName>
    <definedName name="__123Graph_LBL_FBALADAGS" localSheetId="22" hidden="1">[1]Tabell!#REF!</definedName>
    <definedName name="__123Graph_LBL_FBALADAGS" localSheetId="23" hidden="1">[1]Tabell!#REF!</definedName>
    <definedName name="__123Graph_LBL_FBALADAGS" localSheetId="24" hidden="1">[1]Tabell!#REF!</definedName>
    <definedName name="__123Graph_LBL_FBALADAGS" localSheetId="25" hidden="1">[1]Tabell!#REF!</definedName>
    <definedName name="__123Graph_LBL_FBALADAGS" localSheetId="4" hidden="1">[1]Tabell!#REF!</definedName>
    <definedName name="__123Graph_LBL_FBALADAGS" localSheetId="5" hidden="1">[1]Tabell!#REF!</definedName>
    <definedName name="__123Graph_LBL_FBALADAGS" localSheetId="6" hidden="1">[1]Tabell!#REF!</definedName>
    <definedName name="__123Graph_LBL_FBALADAGS" localSheetId="7" hidden="1">[1]Tabell!#REF!</definedName>
    <definedName name="__123Graph_LBL_FBALADAGS" localSheetId="8" hidden="1">[1]Tabell!#REF!</definedName>
    <definedName name="__123Graph_LBL_FBALADAGS" localSheetId="9" hidden="1">[1]Tabell!#REF!</definedName>
    <definedName name="__123Graph_LBL_FBALADAGS" localSheetId="10" hidden="1">[1]Tabell!#REF!</definedName>
    <definedName name="__123Graph_LBL_FBALADAGS" hidden="1">[1]Tabell!#REF!</definedName>
    <definedName name="__123Graph_XBALADAGS" localSheetId="2" hidden="1">[1]Tabell!#REF!</definedName>
    <definedName name="__123Graph_XBALADAGS" localSheetId="11" hidden="1">[1]Tabell!#REF!</definedName>
    <definedName name="__123Graph_XBALADAGS" localSheetId="12" hidden="1">[1]Tabell!#REF!</definedName>
    <definedName name="__123Graph_XBALADAGS" localSheetId="13" hidden="1">[1]Tabell!#REF!</definedName>
    <definedName name="__123Graph_XBALADAGS" localSheetId="14" hidden="1">[1]Tabell!#REF!</definedName>
    <definedName name="__123Graph_XBALADAGS" localSheetId="15" hidden="1">[1]Tabell!#REF!</definedName>
    <definedName name="__123Graph_XBALADAGS" localSheetId="19" hidden="1">[1]Tabell!#REF!</definedName>
    <definedName name="__123Graph_XBALADAGS" localSheetId="3" hidden="1">[1]Tabell!#REF!</definedName>
    <definedName name="__123Graph_XBALADAGS" localSheetId="22" hidden="1">[1]Tabell!#REF!</definedName>
    <definedName name="__123Graph_XBALADAGS" localSheetId="23" hidden="1">[1]Tabell!#REF!</definedName>
    <definedName name="__123Graph_XBALADAGS" localSheetId="24" hidden="1">[1]Tabell!#REF!</definedName>
    <definedName name="__123Graph_XBALADAGS" localSheetId="25" hidden="1">[1]Tabell!#REF!</definedName>
    <definedName name="__123Graph_XBALADAGS" localSheetId="4" hidden="1">[1]Tabell!#REF!</definedName>
    <definedName name="__123Graph_XBALADAGS" localSheetId="5" hidden="1">[1]Tabell!#REF!</definedName>
    <definedName name="__123Graph_XBALADAGS" localSheetId="6" hidden="1">[1]Tabell!#REF!</definedName>
    <definedName name="__123Graph_XBALADAGS" localSheetId="7" hidden="1">[1]Tabell!#REF!</definedName>
    <definedName name="__123Graph_XBALADAGS" localSheetId="8" hidden="1">[1]Tabell!#REF!</definedName>
    <definedName name="__123Graph_XBALADAGS" localSheetId="9" hidden="1">[1]Tabell!#REF!</definedName>
    <definedName name="__123Graph_XBALADAGS" localSheetId="10" hidden="1">[1]Tabell!#REF!</definedName>
    <definedName name="__123Graph_XBALADAGS" hidden="1">[1]Tabell!#REF!</definedName>
    <definedName name="_a10" localSheetId="9" hidden="1">{#N/A,#N/A,TRUE,"0 Deckbl.";#N/A,#N/A,TRUE,"S 1 Komm";#N/A,#N/A,TRUE,"S 1a Komm";#N/A,#N/A,TRUE,"S 1b Komm";#N/A,#N/A,TRUE,"S  2 DBR";#N/A,#N/A,TRUE,"S  3 Sparten";#N/A,#N/A,TRUE,"S 4  Betr. K.";#N/A,#N/A,TRUE,"6 Bilanz";#N/A,#N/A,TRUE,"6a Bilanz ";#N/A,#N/A,TRUE,"6b Bilanz ";#N/A,#N/A,TRUE,"7 GS I";#N/A,#N/A,TRUE,"S 8 EQ-GuV"}</definedName>
    <definedName name="_a10" hidden="1">{#N/A,#N/A,TRUE,"0 Deckbl.";#N/A,#N/A,TRUE,"S 1 Komm";#N/A,#N/A,TRUE,"S 1a Komm";#N/A,#N/A,TRUE,"S 1b Komm";#N/A,#N/A,TRUE,"S  2 DBR";#N/A,#N/A,TRUE,"S  3 Sparten";#N/A,#N/A,TRUE,"S 4  Betr. K.";#N/A,#N/A,TRUE,"6 Bilanz";#N/A,#N/A,TRUE,"6a Bilanz ";#N/A,#N/A,TRUE,"6b Bilanz ";#N/A,#N/A,TRUE,"7 GS I";#N/A,#N/A,TRUE,"S 8 EQ-GuV"}</definedName>
    <definedName name="_a11" localSheetId="9" hidden="1">{#N/A,#N/A,TRUE,"0 Deckbl.";#N/A,#N/A,TRUE,"S 1 Komm";#N/A,#N/A,TRUE,"S 1a Komm";#N/A,#N/A,TRUE,"S 1b Komm";#N/A,#N/A,TRUE,"S  2 DBR";#N/A,#N/A,TRUE,"S  3 Sparten";#N/A,#N/A,TRUE,"S 4  Betr. K.";#N/A,#N/A,TRUE,"6 Bilanz";#N/A,#N/A,TRUE,"6a Bilanz ";#N/A,#N/A,TRUE,"6b Bilanz ";#N/A,#N/A,TRUE,"7 GS I";#N/A,#N/A,TRUE,"S 8 EQ-GuV"}</definedName>
    <definedName name="_a11" hidden="1">{#N/A,#N/A,TRUE,"0 Deckbl.";#N/A,#N/A,TRUE,"S 1 Komm";#N/A,#N/A,TRUE,"S 1a Komm";#N/A,#N/A,TRUE,"S 1b Komm";#N/A,#N/A,TRUE,"S  2 DBR";#N/A,#N/A,TRUE,"S  3 Sparten";#N/A,#N/A,TRUE,"S 4  Betr. K.";#N/A,#N/A,TRUE,"6 Bilanz";#N/A,#N/A,TRUE,"6a Bilanz ";#N/A,#N/A,TRUE,"6b Bilanz ";#N/A,#N/A,TRUE,"7 GS I";#N/A,#N/A,TRUE,"S 8 EQ-GuV"}</definedName>
    <definedName name="_a3" localSheetId="9" hidden="1">{#N/A,#N/A,TRUE,"0 Deckbl.";#N/A,#N/A,TRUE,"S 1 Komm";#N/A,#N/A,TRUE,"S 1a Komm";#N/A,#N/A,TRUE,"S 1b Komm";#N/A,#N/A,TRUE,"S  2 DBR";#N/A,#N/A,TRUE,"S  3 Sparten";#N/A,#N/A,TRUE,"S 4  Betr. K.";#N/A,#N/A,TRUE,"6 Bilanz";#N/A,#N/A,TRUE,"6a Bilanz ";#N/A,#N/A,TRUE,"6b Bilanz ";#N/A,#N/A,TRUE,"7 GS I";#N/A,#N/A,TRUE,"S 8 EQ-GuV"}</definedName>
    <definedName name="_a3" hidden="1">{#N/A,#N/A,TRUE,"0 Deckbl.";#N/A,#N/A,TRUE,"S 1 Komm";#N/A,#N/A,TRUE,"S 1a Komm";#N/A,#N/A,TRUE,"S 1b Komm";#N/A,#N/A,TRUE,"S  2 DBR";#N/A,#N/A,TRUE,"S  3 Sparten";#N/A,#N/A,TRUE,"S 4  Betr. K.";#N/A,#N/A,TRUE,"6 Bilanz";#N/A,#N/A,TRUE,"6a Bilanz ";#N/A,#N/A,TRUE,"6b Bilanz ";#N/A,#N/A,TRUE,"7 GS I";#N/A,#N/A,TRUE,"S 8 EQ-GuV"}</definedName>
    <definedName name="_a50" localSheetId="9" hidden="1">{#N/A,#N/A,TRUE,"0 Deckbl.";#N/A,#N/A,TRUE,"S 1 Komm";#N/A,#N/A,TRUE,"S 1a Komm";#N/A,#N/A,TRUE,"S 1b Komm";#N/A,#N/A,TRUE,"S  2 DBR";#N/A,#N/A,TRUE,"S  3 Sparten";#N/A,#N/A,TRUE,"S 4  Betr. K.";#N/A,#N/A,TRUE,"6 Bilanz";#N/A,#N/A,TRUE,"6a Bilanz ";#N/A,#N/A,TRUE,"6b Bilanz ";#N/A,#N/A,TRUE,"7 GS I";#N/A,#N/A,TRUE,"S 8 EQ-GuV"}</definedName>
    <definedName name="_a50" hidden="1">{#N/A,#N/A,TRUE,"0 Deckbl.";#N/A,#N/A,TRUE,"S 1 Komm";#N/A,#N/A,TRUE,"S 1a Komm";#N/A,#N/A,TRUE,"S 1b Komm";#N/A,#N/A,TRUE,"S  2 DBR";#N/A,#N/A,TRUE,"S  3 Sparten";#N/A,#N/A,TRUE,"S 4  Betr. K.";#N/A,#N/A,TRUE,"6 Bilanz";#N/A,#N/A,TRUE,"6a Bilanz ";#N/A,#N/A,TRUE,"6b Bilanz ";#N/A,#N/A,TRUE,"7 GS I";#N/A,#N/A,TRUE,"S 8 EQ-GuV"}</definedName>
    <definedName name="_GSRATES_1" hidden="1">"CT30000119990101        "</definedName>
    <definedName name="_GSRATES_2" hidden="1">"CT30000119990919        "</definedName>
    <definedName name="_GSRATES_3" hidden="1">"CT30000119990928        "</definedName>
    <definedName name="_GSRATES_4" hidden="1">"CT30000119990928        "</definedName>
    <definedName name="_GSRATES_5" hidden="1">"CT30000119990331        "</definedName>
    <definedName name="_GSRATES_6" hidden="1">"CT30000119990101        "</definedName>
    <definedName name="_GSRATES_7" hidden="1">"CT30000119980930        "</definedName>
    <definedName name="_GSRATES_8" hidden="1">"CT30000119980630        "</definedName>
    <definedName name="_GSRATES_9" hidden="1">"CT30000119980331        "</definedName>
    <definedName name="_GSRATES_COUNT" hidden="1">2</definedName>
    <definedName name="_GSRATESR_1" hidden="1">'[2]Market Cap'!$A$25:$B$26</definedName>
    <definedName name="_GSRATESR_2" localSheetId="2" hidden="1">'[2]Market Cap'!#REF!</definedName>
    <definedName name="_GSRATESR_2" localSheetId="11" hidden="1">'[2]Market Cap'!#REF!</definedName>
    <definedName name="_GSRATESR_2" localSheetId="12" hidden="1">'[2]Market Cap'!#REF!</definedName>
    <definedName name="_GSRATESR_2" localSheetId="13" hidden="1">'[2]Market Cap'!#REF!</definedName>
    <definedName name="_GSRATESR_2" localSheetId="14" hidden="1">'[2]Market Cap'!#REF!</definedName>
    <definedName name="_GSRATESR_2" localSheetId="15" hidden="1">'[2]Market Cap'!#REF!</definedName>
    <definedName name="_GSRATESR_2" localSheetId="19" hidden="1">'[2]Market Cap'!#REF!</definedName>
    <definedName name="_GSRATESR_2" localSheetId="3" hidden="1">'[2]Market Cap'!#REF!</definedName>
    <definedName name="_GSRATESR_2" localSheetId="22" hidden="1">'[2]Market Cap'!#REF!</definedName>
    <definedName name="_GSRATESR_2" localSheetId="23" hidden="1">'[2]Market Cap'!#REF!</definedName>
    <definedName name="_GSRATESR_2" localSheetId="24" hidden="1">'[2]Market Cap'!#REF!</definedName>
    <definedName name="_GSRATESR_2" localSheetId="25" hidden="1">'[2]Market Cap'!#REF!</definedName>
    <definedName name="_GSRATESR_2" localSheetId="4" hidden="1">'[2]Market Cap'!#REF!</definedName>
    <definedName name="_GSRATESR_2" localSheetId="5" hidden="1">'[2]Market Cap'!#REF!</definedName>
    <definedName name="_GSRATESR_2" localSheetId="6" hidden="1">'[2]Market Cap'!#REF!</definedName>
    <definedName name="_GSRATESR_2" localSheetId="7" hidden="1">'[2]Market Cap'!#REF!</definedName>
    <definedName name="_GSRATESR_2" localSheetId="8" hidden="1">'[2]Market Cap'!#REF!</definedName>
    <definedName name="_GSRATESR_2" localSheetId="9" hidden="1">'[2]Market Cap'!#REF!</definedName>
    <definedName name="_GSRATESR_2" localSheetId="10" hidden="1">'[2]Market Cap'!#REF!</definedName>
    <definedName name="_GSRATESR_2" hidden="1">'[2]Market Cap'!#REF!</definedName>
    <definedName name="_GSRATESR_3" hidden="1">'[2]Market Cap'!$A$24:$B$25</definedName>
    <definedName name="_GSRATESR_4" hidden="1">'[2]Market Cap'!$A$22:$B$23</definedName>
    <definedName name="_GSRATESR_5" hidden="1">'[2]Market Cap'!$A$28:$B$29</definedName>
    <definedName name="_GSRATESR_6" hidden="1">'[2]Market Cap'!$A$31:$B$32</definedName>
    <definedName name="_GSRATESR_7" hidden="1">'[2]Market Cap'!$A$34:$B$35</definedName>
    <definedName name="_GSRATESR_8" hidden="1">'[2]Market Cap'!$A$37:$B$38</definedName>
    <definedName name="_GSRATESR_9" hidden="1">'[2]Market Cap'!$A$40:$B$41</definedName>
    <definedName name="_Key1" localSheetId="2" hidden="1">#REF!</definedName>
    <definedName name="_Key1" localSheetId="11" hidden="1">#REF!</definedName>
    <definedName name="_Key1" localSheetId="12" hidden="1">#REF!</definedName>
    <definedName name="_Key1" localSheetId="13" hidden="1">#REF!</definedName>
    <definedName name="_Key1" localSheetId="14" hidden="1">#REF!</definedName>
    <definedName name="_Key1" localSheetId="15" hidden="1">#REF!</definedName>
    <definedName name="_Key1" localSheetId="19" hidden="1">#REF!</definedName>
    <definedName name="_Key1" localSheetId="3" hidden="1">#REF!</definedName>
    <definedName name="_Key1" localSheetId="22" hidden="1">#REF!</definedName>
    <definedName name="_Key1" localSheetId="23" hidden="1">#REF!</definedName>
    <definedName name="_Key1" localSheetId="24" hidden="1">#REF!</definedName>
    <definedName name="_Key1" localSheetId="25"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9" hidden="1">#REF!</definedName>
    <definedName name="_Key1" localSheetId="10" hidden="1">#REF!</definedName>
    <definedName name="_Key1" hidden="1">#REF!</definedName>
    <definedName name="_Order1" hidden="1">255</definedName>
    <definedName name="_SA1" localSheetId="9" hidden="1">{#N/A,#N/A,TRUE,"0 Deckbl.";#N/A,#N/A,TRUE,"S 1 Komm";#N/A,#N/A,TRUE,"S 1a Komm";#N/A,#N/A,TRUE,"S 1b Komm";#N/A,#N/A,TRUE,"S  2 DBR";#N/A,#N/A,TRUE,"S  3 Sparten";#N/A,#N/A,TRUE,"S 4  Betr. K.";#N/A,#N/A,TRUE,"6 Bilanz";#N/A,#N/A,TRUE,"6a Bilanz ";#N/A,#N/A,TRUE,"6b Bilanz ";#N/A,#N/A,TRUE,"7 GS I";#N/A,#N/A,TRUE,"S 8 EQ-GuV"}</definedName>
    <definedName name="_SA1" hidden="1">{#N/A,#N/A,TRUE,"0 Deckbl.";#N/A,#N/A,TRUE,"S 1 Komm";#N/A,#N/A,TRUE,"S 1a Komm";#N/A,#N/A,TRUE,"S 1b Komm";#N/A,#N/A,TRUE,"S  2 DBR";#N/A,#N/A,TRUE,"S  3 Sparten";#N/A,#N/A,TRUE,"S 4  Betr. K.";#N/A,#N/A,TRUE,"6 Bilanz";#N/A,#N/A,TRUE,"6a Bilanz ";#N/A,#N/A,TRUE,"6b Bilanz ";#N/A,#N/A,TRUE,"7 GS I";#N/A,#N/A,TRUE,"S 8 EQ-GuV"}</definedName>
    <definedName name="_ZZ2" localSheetId="9" hidden="1">{#N/A,#N/A,TRUE,"0 Deckbl.";#N/A,#N/A,TRUE,"S 1 Komm";#N/A,#N/A,TRUE,"S 1a Komm";#N/A,#N/A,TRUE,"S 1b Komm";#N/A,#N/A,TRUE,"S  2 DBR";#N/A,#N/A,TRUE,"S  3 Sparten";#N/A,#N/A,TRUE,"S 4  Betr. K.";#N/A,#N/A,TRUE,"6 Bilanz";#N/A,#N/A,TRUE,"6a Bilanz ";#N/A,#N/A,TRUE,"6b Bilanz ";#N/A,#N/A,TRUE,"7 GS I";#N/A,#N/A,TRUE,"S 8 EQ-GuV"}</definedName>
    <definedName name="_ZZ2" hidden="1">{#N/A,#N/A,TRUE,"0 Deckbl.";#N/A,#N/A,TRUE,"S 1 Komm";#N/A,#N/A,TRUE,"S 1a Komm";#N/A,#N/A,TRUE,"S 1b Komm";#N/A,#N/A,TRUE,"S  2 DBR";#N/A,#N/A,TRUE,"S  3 Sparten";#N/A,#N/A,TRUE,"S 4  Betr. K.";#N/A,#N/A,TRUE,"6 Bilanz";#N/A,#N/A,TRUE,"6a Bilanz ";#N/A,#N/A,TRUE,"6b Bilanz ";#N/A,#N/A,TRUE,"7 GS I";#N/A,#N/A,TRUE,"S 8 EQ-GuV"}</definedName>
    <definedName name="AAA_DOCTOPS" hidden="1">"AAA_SET"</definedName>
    <definedName name="AAA_duser" hidden="1">"OFF"</definedName>
    <definedName name="AAAAAA" localSheetId="9" hidden="1">{#N/A,#N/A,TRUE,"0 Deckbl.";#N/A,#N/A,TRUE,"S 1 Komm";#N/A,#N/A,TRUE,"S 1a Komm";#N/A,#N/A,TRUE,"S 1b Komm";#N/A,#N/A,TRUE,"S  2 DBR";#N/A,#N/A,TRUE,"S  3 Sparten";#N/A,#N/A,TRUE,"S 4  Betr. K.";#N/A,#N/A,TRUE,"6 Bilanz";#N/A,#N/A,TRUE,"6a Bilanz ";#N/A,#N/A,TRUE,"6b Bilanz ";#N/A,#N/A,TRUE,"7 GS I";#N/A,#N/A,TRUE,"S 8 EQ-GuV"}</definedName>
    <definedName name="AAAAAA" hidden="1">{#N/A,#N/A,TRUE,"0 Deckbl.";#N/A,#N/A,TRUE,"S 1 Komm";#N/A,#N/A,TRUE,"S 1a Komm";#N/A,#N/A,TRUE,"S 1b Komm";#N/A,#N/A,TRUE,"S  2 DBR";#N/A,#N/A,TRUE,"S  3 Sparten";#N/A,#N/A,TRUE,"S 4  Betr. K.";#N/A,#N/A,TRUE,"6 Bilanz";#N/A,#N/A,TRUE,"6a Bilanz ";#N/A,#N/A,TRUE,"6b Bilanz ";#N/A,#N/A,TRUE,"7 GS I";#N/A,#N/A,TRUE,"S 8 EQ-GuV"}</definedName>
    <definedName name="AAB_Addin5" hidden="1">"AAB_Description for addin 5,Description for addin 5,Description for addin 5,Description for addin 5,Description for addin 5,Description for addin 5"</definedName>
    <definedName name="abc" localSheetId="9" hidden="1">{#N/A,#N/A,TRUE,"0 Deckbl.";#N/A,#N/A,TRUE,"S 1 Komm";#N/A,#N/A,TRUE,"S 1a Komm";#N/A,#N/A,TRUE,"S 1b Komm";#N/A,#N/A,TRUE,"S  2 DBR";#N/A,#N/A,TRUE,"S  3 Sparten";#N/A,#N/A,TRUE,"S 4  Betr. K.";#N/A,#N/A,TRUE,"6 Bilanz";#N/A,#N/A,TRUE,"6a Bilanz ";#N/A,#N/A,TRUE,"6b Bilanz ";#N/A,#N/A,TRUE,"7 GS I";#N/A,#N/A,TRUE,"S 8 EQ-GuV"}</definedName>
    <definedName name="abc" hidden="1">{#N/A,#N/A,TRUE,"0 Deckbl.";#N/A,#N/A,TRUE,"S 1 Komm";#N/A,#N/A,TRUE,"S 1a Komm";#N/A,#N/A,TRUE,"S 1b Komm";#N/A,#N/A,TRUE,"S  2 DBR";#N/A,#N/A,TRUE,"S  3 Sparten";#N/A,#N/A,TRUE,"S 4  Betr. K.";#N/A,#N/A,TRUE,"6 Bilanz";#N/A,#N/A,TRUE,"6a Bilanz ";#N/A,#N/A,TRUE,"6b Bilanz ";#N/A,#N/A,TRUE,"7 GS I";#N/A,#N/A,TRUE,"S 8 EQ-GuV"}</definedName>
    <definedName name="AccessDatabase" hidden="1">"H:\KAPFORV\FELLES\accessdb\MndRapport.mdb"</definedName>
    <definedName name="ads" localSheetId="2" hidden="1">[1]Tabell!#REF!</definedName>
    <definedName name="ads" localSheetId="11" hidden="1">[1]Tabell!#REF!</definedName>
    <definedName name="ads" localSheetId="12" hidden="1">[1]Tabell!#REF!</definedName>
    <definedName name="ads" localSheetId="13" hidden="1">[1]Tabell!#REF!</definedName>
    <definedName name="ads" localSheetId="14" hidden="1">[1]Tabell!#REF!</definedName>
    <definedName name="ads" localSheetId="15" hidden="1">[1]Tabell!#REF!</definedName>
    <definedName name="ads" localSheetId="19" hidden="1">[1]Tabell!#REF!</definedName>
    <definedName name="ads" localSheetId="3" hidden="1">[1]Tabell!#REF!</definedName>
    <definedName name="ads" localSheetId="22" hidden="1">[1]Tabell!#REF!</definedName>
    <definedName name="ads" localSheetId="23" hidden="1">[1]Tabell!#REF!</definedName>
    <definedName name="ads" localSheetId="24" hidden="1">[1]Tabell!#REF!</definedName>
    <definedName name="ads" localSheetId="25" hidden="1">[1]Tabell!#REF!</definedName>
    <definedName name="ads" localSheetId="4" hidden="1">[1]Tabell!#REF!</definedName>
    <definedName name="ads" localSheetId="5" hidden="1">[1]Tabell!#REF!</definedName>
    <definedName name="ads" localSheetId="6" hidden="1">[1]Tabell!#REF!</definedName>
    <definedName name="ads" localSheetId="7" hidden="1">[1]Tabell!#REF!</definedName>
    <definedName name="ads" localSheetId="8" hidden="1">[1]Tabell!#REF!</definedName>
    <definedName name="ads" localSheetId="9" hidden="1">[1]Tabell!#REF!</definedName>
    <definedName name="ads" localSheetId="10" hidden="1">[1]Tabell!#REF!</definedName>
    <definedName name="ads" hidden="1">[1]Tabell!#REF!</definedName>
    <definedName name="AS2DocOpenMode" hidden="1">"AS2DocumentEdit"</definedName>
    <definedName name="BLPB1" localSheetId="2" hidden="1">#REF!</definedName>
    <definedName name="BLPB1" localSheetId="11" hidden="1">#REF!</definedName>
    <definedName name="BLPB1" localSheetId="12" hidden="1">#REF!</definedName>
    <definedName name="BLPB1" localSheetId="13" hidden="1">#REF!</definedName>
    <definedName name="BLPB1" localSheetId="14" hidden="1">#REF!</definedName>
    <definedName name="BLPB1" localSheetId="15" hidden="1">#REF!</definedName>
    <definedName name="BLPB1" localSheetId="19" hidden="1">#REF!</definedName>
    <definedName name="BLPB1" localSheetId="3" hidden="1">#REF!</definedName>
    <definedName name="BLPB1" localSheetId="22" hidden="1">#REF!</definedName>
    <definedName name="BLPB1" localSheetId="23" hidden="1">#REF!</definedName>
    <definedName name="BLPB1" localSheetId="24" hidden="1">#REF!</definedName>
    <definedName name="BLPB1" localSheetId="25" hidden="1">#REF!</definedName>
    <definedName name="BLPB1" localSheetId="4" hidden="1">#REF!</definedName>
    <definedName name="BLPB1" localSheetId="5" hidden="1">#REF!</definedName>
    <definedName name="BLPB1" localSheetId="6" hidden="1">#REF!</definedName>
    <definedName name="BLPB1" localSheetId="7" hidden="1">#REF!</definedName>
    <definedName name="BLPB1" localSheetId="8" hidden="1">#REF!</definedName>
    <definedName name="BLPB1" localSheetId="9" hidden="1">#REF!</definedName>
    <definedName name="BLPB1" localSheetId="10" hidden="1">#REF!</definedName>
    <definedName name="BLPB1" hidden="1">#REF!</definedName>
    <definedName name="BLPB2" localSheetId="2" hidden="1">#REF!</definedName>
    <definedName name="BLPB2" localSheetId="11" hidden="1">#REF!</definedName>
    <definedName name="BLPB2" localSheetId="12" hidden="1">#REF!</definedName>
    <definedName name="BLPB2" localSheetId="13" hidden="1">#REF!</definedName>
    <definedName name="BLPB2" localSheetId="14" hidden="1">#REF!</definedName>
    <definedName name="BLPB2" localSheetId="15" hidden="1">#REF!</definedName>
    <definedName name="BLPB2" localSheetId="19" hidden="1">#REF!</definedName>
    <definedName name="BLPB2" localSheetId="3" hidden="1">#REF!</definedName>
    <definedName name="BLPB2" localSheetId="22" hidden="1">#REF!</definedName>
    <definedName name="BLPB2" localSheetId="23" hidden="1">#REF!</definedName>
    <definedName name="BLPB2" localSheetId="24" hidden="1">#REF!</definedName>
    <definedName name="BLPB2" localSheetId="25" hidden="1">#REF!</definedName>
    <definedName name="BLPB2" localSheetId="4" hidden="1">#REF!</definedName>
    <definedName name="BLPB2" localSheetId="5" hidden="1">#REF!</definedName>
    <definedName name="BLPB2" localSheetId="6" hidden="1">#REF!</definedName>
    <definedName name="BLPB2" localSheetId="7" hidden="1">#REF!</definedName>
    <definedName name="BLPB2" localSheetId="8" hidden="1">#REF!</definedName>
    <definedName name="BLPB2" localSheetId="9" hidden="1">#REF!</definedName>
    <definedName name="BLPB2" localSheetId="10" hidden="1">#REF!</definedName>
    <definedName name="BLPB2" hidden="1">#REF!</definedName>
    <definedName name="BLPH1" localSheetId="2" hidden="1">#REF!</definedName>
    <definedName name="BLPH1" localSheetId="11" hidden="1">#REF!</definedName>
    <definedName name="BLPH1" localSheetId="12" hidden="1">#REF!</definedName>
    <definedName name="BLPH1" localSheetId="13" hidden="1">#REF!</definedName>
    <definedName name="BLPH1" localSheetId="14" hidden="1">#REF!</definedName>
    <definedName name="BLPH1" localSheetId="15" hidden="1">#REF!</definedName>
    <definedName name="BLPH1" localSheetId="19" hidden="1">#REF!</definedName>
    <definedName name="BLPH1" localSheetId="3" hidden="1">#REF!</definedName>
    <definedName name="BLPH1" localSheetId="22" hidden="1">#REF!</definedName>
    <definedName name="BLPH1" localSheetId="23" hidden="1">#REF!</definedName>
    <definedName name="BLPH1" localSheetId="24" hidden="1">#REF!</definedName>
    <definedName name="BLPH1" localSheetId="25" hidden="1">#REF!</definedName>
    <definedName name="BLPH1" localSheetId="4" hidden="1">#REF!</definedName>
    <definedName name="BLPH1" localSheetId="5" hidden="1">#REF!</definedName>
    <definedName name="BLPH1" localSheetId="6" hidden="1">#REF!</definedName>
    <definedName name="BLPH1" localSheetId="7" hidden="1">#REF!</definedName>
    <definedName name="BLPH1" localSheetId="8" hidden="1">#REF!</definedName>
    <definedName name="BLPH1" localSheetId="9" hidden="1">#REF!</definedName>
    <definedName name="BLPH1" localSheetId="10" hidden="1">#REF!</definedName>
    <definedName name="BLPH1" hidden="1">#REF!</definedName>
    <definedName name="BLPH2" localSheetId="2" hidden="1">#REF!</definedName>
    <definedName name="BLPH2" localSheetId="11" hidden="1">#REF!</definedName>
    <definedName name="BLPH2" localSheetId="12" hidden="1">#REF!</definedName>
    <definedName name="BLPH2" localSheetId="13" hidden="1">#REF!</definedName>
    <definedName name="BLPH2" localSheetId="14" hidden="1">#REF!</definedName>
    <definedName name="BLPH2" localSheetId="15" hidden="1">#REF!</definedName>
    <definedName name="BLPH2" localSheetId="19" hidden="1">#REF!</definedName>
    <definedName name="BLPH2" localSheetId="3" hidden="1">#REF!</definedName>
    <definedName name="BLPH2" localSheetId="22" hidden="1">#REF!</definedName>
    <definedName name="BLPH2" localSheetId="23" hidden="1">#REF!</definedName>
    <definedName name="BLPH2" localSheetId="24" hidden="1">#REF!</definedName>
    <definedName name="BLPH2" localSheetId="25" hidden="1">#REF!</definedName>
    <definedName name="BLPH2" localSheetId="4" hidden="1">#REF!</definedName>
    <definedName name="BLPH2" localSheetId="5" hidden="1">#REF!</definedName>
    <definedName name="BLPH2" localSheetId="6" hidden="1">#REF!</definedName>
    <definedName name="BLPH2" localSheetId="7" hidden="1">#REF!</definedName>
    <definedName name="BLPH2" localSheetId="8" hidden="1">#REF!</definedName>
    <definedName name="BLPH2" localSheetId="9" hidden="1">#REF!</definedName>
    <definedName name="BLPH2" localSheetId="10" hidden="1">#REF!</definedName>
    <definedName name="BLPH2" hidden="1">#REF!</definedName>
    <definedName name="BLPH3" localSheetId="2" hidden="1">#REF!</definedName>
    <definedName name="BLPH3" localSheetId="11" hidden="1">#REF!</definedName>
    <definedName name="BLPH3" localSheetId="12" hidden="1">#REF!</definedName>
    <definedName name="BLPH3" localSheetId="13" hidden="1">#REF!</definedName>
    <definedName name="BLPH3" localSheetId="14" hidden="1">#REF!</definedName>
    <definedName name="BLPH3" localSheetId="15" hidden="1">#REF!</definedName>
    <definedName name="BLPH3" localSheetId="19" hidden="1">#REF!</definedName>
    <definedName name="BLPH3" localSheetId="3" hidden="1">#REF!</definedName>
    <definedName name="BLPH3" localSheetId="22" hidden="1">#REF!</definedName>
    <definedName name="BLPH3" localSheetId="23" hidden="1">#REF!</definedName>
    <definedName name="BLPH3" localSheetId="24" hidden="1">#REF!</definedName>
    <definedName name="BLPH3" localSheetId="25" hidden="1">#REF!</definedName>
    <definedName name="BLPH3" localSheetId="4" hidden="1">#REF!</definedName>
    <definedName name="BLPH3" localSheetId="5" hidden="1">#REF!</definedName>
    <definedName name="BLPH3" localSheetId="6" hidden="1">#REF!</definedName>
    <definedName name="BLPH3" localSheetId="7" hidden="1">#REF!</definedName>
    <definedName name="BLPH3" localSheetId="8" hidden="1">#REF!</definedName>
    <definedName name="BLPH3" localSheetId="9" hidden="1">#REF!</definedName>
    <definedName name="BLPH3" localSheetId="10" hidden="1">#REF!</definedName>
    <definedName name="BLPH3" hidden="1">#REF!</definedName>
    <definedName name="BLPH4" localSheetId="2" hidden="1">#REF!</definedName>
    <definedName name="BLPH4" localSheetId="11" hidden="1">#REF!</definedName>
    <definedName name="BLPH4" localSheetId="12" hidden="1">#REF!</definedName>
    <definedName name="BLPH4" localSheetId="13" hidden="1">#REF!</definedName>
    <definedName name="BLPH4" localSheetId="14" hidden="1">#REF!</definedName>
    <definedName name="BLPH4" localSheetId="15" hidden="1">#REF!</definedName>
    <definedName name="BLPH4" localSheetId="19" hidden="1">#REF!</definedName>
    <definedName name="BLPH4" localSheetId="3" hidden="1">#REF!</definedName>
    <definedName name="BLPH4" localSheetId="22" hidden="1">#REF!</definedName>
    <definedName name="BLPH4" localSheetId="23" hidden="1">#REF!</definedName>
    <definedName name="BLPH4" localSheetId="24" hidden="1">#REF!</definedName>
    <definedName name="BLPH4" localSheetId="25" hidden="1">#REF!</definedName>
    <definedName name="BLPH4" localSheetId="4" hidden="1">#REF!</definedName>
    <definedName name="BLPH4" localSheetId="5" hidden="1">#REF!</definedName>
    <definedName name="BLPH4" localSheetId="6" hidden="1">#REF!</definedName>
    <definedName name="BLPH4" localSheetId="7" hidden="1">#REF!</definedName>
    <definedName name="BLPH4" localSheetId="8" hidden="1">#REF!</definedName>
    <definedName name="BLPH4" localSheetId="9" hidden="1">#REF!</definedName>
    <definedName name="BLPH4" localSheetId="10" hidden="1">#REF!</definedName>
    <definedName name="BLPH4" hidden="1">#REF!</definedName>
    <definedName name="BLPH5" localSheetId="2" hidden="1">#REF!</definedName>
    <definedName name="BLPH5" localSheetId="11" hidden="1">#REF!</definedName>
    <definedName name="BLPH5" localSheetId="12" hidden="1">#REF!</definedName>
    <definedName name="BLPH5" localSheetId="13" hidden="1">#REF!</definedName>
    <definedName name="BLPH5" localSheetId="14" hidden="1">#REF!</definedName>
    <definedName name="BLPH5" localSheetId="15" hidden="1">#REF!</definedName>
    <definedName name="BLPH5" localSheetId="19" hidden="1">#REF!</definedName>
    <definedName name="BLPH5" localSheetId="3" hidden="1">#REF!</definedName>
    <definedName name="BLPH5" localSheetId="22" hidden="1">#REF!</definedName>
    <definedName name="BLPH5" localSheetId="23" hidden="1">#REF!</definedName>
    <definedName name="BLPH5" localSheetId="24" hidden="1">#REF!</definedName>
    <definedName name="BLPH5" localSheetId="25" hidden="1">#REF!</definedName>
    <definedName name="BLPH5" localSheetId="4" hidden="1">#REF!</definedName>
    <definedName name="BLPH5" localSheetId="5" hidden="1">#REF!</definedName>
    <definedName name="BLPH5" localSheetId="6" hidden="1">#REF!</definedName>
    <definedName name="BLPH5" localSheetId="7" hidden="1">#REF!</definedName>
    <definedName name="BLPH5" localSheetId="8" hidden="1">#REF!</definedName>
    <definedName name="BLPH5" localSheetId="9" hidden="1">#REF!</definedName>
    <definedName name="BLPH5" localSheetId="10" hidden="1">#REF!</definedName>
    <definedName name="BLPH5" hidden="1">#REF!</definedName>
    <definedName name="BLPH6" localSheetId="2" hidden="1">#REF!</definedName>
    <definedName name="BLPH6" localSheetId="11" hidden="1">#REF!</definedName>
    <definedName name="BLPH6" localSheetId="12" hidden="1">#REF!</definedName>
    <definedName name="BLPH6" localSheetId="13" hidden="1">#REF!</definedName>
    <definedName name="BLPH6" localSheetId="14" hidden="1">#REF!</definedName>
    <definedName name="BLPH6" localSheetId="15" hidden="1">#REF!</definedName>
    <definedName name="BLPH6" localSheetId="19" hidden="1">#REF!</definedName>
    <definedName name="BLPH6" localSheetId="3" hidden="1">#REF!</definedName>
    <definedName name="BLPH6" localSheetId="22" hidden="1">#REF!</definedName>
    <definedName name="BLPH6" localSheetId="23" hidden="1">#REF!</definedName>
    <definedName name="BLPH6" localSheetId="24" hidden="1">#REF!</definedName>
    <definedName name="BLPH6" localSheetId="25" hidden="1">#REF!</definedName>
    <definedName name="BLPH6" localSheetId="4" hidden="1">#REF!</definedName>
    <definedName name="BLPH6" localSheetId="5" hidden="1">#REF!</definedName>
    <definedName name="BLPH6" localSheetId="6" hidden="1">#REF!</definedName>
    <definedName name="BLPH6" localSheetId="7" hidden="1">#REF!</definedName>
    <definedName name="BLPH6" localSheetId="8" hidden="1">#REF!</definedName>
    <definedName name="BLPH6" localSheetId="9" hidden="1">#REF!</definedName>
    <definedName name="BLPH6" localSheetId="10" hidden="1">#REF!</definedName>
    <definedName name="BLPH6" hidden="1">#REF!</definedName>
    <definedName name="BLPH7" localSheetId="2" hidden="1">#REF!</definedName>
    <definedName name="BLPH7" localSheetId="11" hidden="1">#REF!</definedName>
    <definedName name="BLPH7" localSheetId="12" hidden="1">#REF!</definedName>
    <definedName name="BLPH7" localSheetId="13" hidden="1">#REF!</definedName>
    <definedName name="BLPH7" localSheetId="14" hidden="1">#REF!</definedName>
    <definedName name="BLPH7" localSheetId="15" hidden="1">#REF!</definedName>
    <definedName name="BLPH7" localSheetId="19" hidden="1">#REF!</definedName>
    <definedName name="BLPH7" localSheetId="3" hidden="1">#REF!</definedName>
    <definedName name="BLPH7" localSheetId="22" hidden="1">#REF!</definedName>
    <definedName name="BLPH7" localSheetId="23" hidden="1">#REF!</definedName>
    <definedName name="BLPH7" localSheetId="24" hidden="1">#REF!</definedName>
    <definedName name="BLPH7" localSheetId="25" hidden="1">#REF!</definedName>
    <definedName name="BLPH7" localSheetId="4" hidden="1">#REF!</definedName>
    <definedName name="BLPH7" localSheetId="5" hidden="1">#REF!</definedName>
    <definedName name="BLPH7" localSheetId="6" hidden="1">#REF!</definedName>
    <definedName name="BLPH7" localSheetId="7" hidden="1">#REF!</definedName>
    <definedName name="BLPH7" localSheetId="8" hidden="1">#REF!</definedName>
    <definedName name="BLPH7" localSheetId="9" hidden="1">#REF!</definedName>
    <definedName name="BLPH7" localSheetId="10" hidden="1">#REF!</definedName>
    <definedName name="BLPH7" hidden="1">#REF!</definedName>
    <definedName name="BLPH8" localSheetId="2" hidden="1">#REF!</definedName>
    <definedName name="BLPH8" localSheetId="11" hidden="1">#REF!</definedName>
    <definedName name="BLPH8" localSheetId="12" hidden="1">#REF!</definedName>
    <definedName name="BLPH8" localSheetId="13" hidden="1">#REF!</definedName>
    <definedName name="BLPH8" localSheetId="14" hidden="1">#REF!</definedName>
    <definedName name="BLPH8" localSheetId="15" hidden="1">#REF!</definedName>
    <definedName name="BLPH8" localSheetId="19" hidden="1">#REF!</definedName>
    <definedName name="BLPH8" localSheetId="3" hidden="1">#REF!</definedName>
    <definedName name="BLPH8" localSheetId="22" hidden="1">#REF!</definedName>
    <definedName name="BLPH8" localSheetId="23" hidden="1">#REF!</definedName>
    <definedName name="BLPH8" localSheetId="24" hidden="1">#REF!</definedName>
    <definedName name="BLPH8" localSheetId="25" hidden="1">#REF!</definedName>
    <definedName name="BLPH8" localSheetId="4" hidden="1">#REF!</definedName>
    <definedName name="BLPH8" localSheetId="5" hidden="1">#REF!</definedName>
    <definedName name="BLPH8" localSheetId="6" hidden="1">#REF!</definedName>
    <definedName name="BLPH8" localSheetId="7" hidden="1">#REF!</definedName>
    <definedName name="BLPH8" localSheetId="8" hidden="1">#REF!</definedName>
    <definedName name="BLPH8" localSheetId="9" hidden="1">#REF!</definedName>
    <definedName name="BLPH8" localSheetId="10" hidden="1">#REF!</definedName>
    <definedName name="BLPH8" hidden="1">#REF!</definedName>
    <definedName name="business_model" localSheetId="9" hidden="1">{#N/A,#N/A,FALSE,"Annual Earnings Model";#N/A,#N/A,FALSE,"Quarterly Earnings Model";#N/A,#N/A,FALSE,"Header";#N/A,#N/A,FALSE,"Notes"}</definedName>
    <definedName name="business_model" hidden="1">{#N/A,#N/A,FALSE,"Annual Earnings Model";#N/A,#N/A,FALSE,"Quarterly Earnings Model";#N/A,#N/A,FALSE,"Header";#N/A,#N/A,FALSE,"Notes"}</definedName>
    <definedName name="D" localSheetId="9" hidden="1">{#N/A,#N/A,TRUE,"0 Deckbl.";#N/A,#N/A,TRUE,"S 1 Komm";#N/A,#N/A,TRUE,"S 1a Komm";#N/A,#N/A,TRUE,"S 1b Komm";#N/A,#N/A,TRUE,"S  2 DBR";#N/A,#N/A,TRUE,"S  3 Sparten";#N/A,#N/A,TRUE,"S 4  Betr. K.";#N/A,#N/A,TRUE,"6 Bilanz";#N/A,#N/A,TRUE,"6a Bilanz ";#N/A,#N/A,TRUE,"6b Bilanz ";#N/A,#N/A,TRUE,"7 GS I";#N/A,#N/A,TRUE,"S 8 EQ-GuV"}</definedName>
    <definedName name="D" hidden="1">{#N/A,#N/A,TRUE,"0 Deckbl.";#N/A,#N/A,TRUE,"S 1 Komm";#N/A,#N/A,TRUE,"S 1a Komm";#N/A,#N/A,TRUE,"S 1b Komm";#N/A,#N/A,TRUE,"S  2 DBR";#N/A,#N/A,TRUE,"S  3 Sparten";#N/A,#N/A,TRUE,"S 4  Betr. K.";#N/A,#N/A,TRUE,"6 Bilanz";#N/A,#N/A,TRUE,"6a Bilanz ";#N/A,#N/A,TRUE,"6b Bilanz ";#N/A,#N/A,TRUE,"7 GS I";#N/A,#N/A,TRUE,"S 8 EQ-GuV"}</definedName>
    <definedName name="dfhgd" localSheetId="2" hidden="1">[1]Tabell!#REF!</definedName>
    <definedName name="dfhgd" localSheetId="11" hidden="1">[1]Tabell!#REF!</definedName>
    <definedName name="dfhgd" localSheetId="19" hidden="1">[1]Tabell!#REF!</definedName>
    <definedName name="dfhgd" localSheetId="3" hidden="1">[1]Tabell!#REF!</definedName>
    <definedName name="dfhgd" localSheetId="22" hidden="1">[1]Tabell!#REF!</definedName>
    <definedName name="dfhgd" localSheetId="23" hidden="1">[1]Tabell!#REF!</definedName>
    <definedName name="dfhgd" localSheetId="24" hidden="1">[1]Tabell!#REF!</definedName>
    <definedName name="dfhgd" localSheetId="25" hidden="1">[1]Tabell!#REF!</definedName>
    <definedName name="dfhgd" localSheetId="5" hidden="1">[1]Tabell!#REF!</definedName>
    <definedName name="dfhgd" localSheetId="6" hidden="1">[1]Tabell!#REF!</definedName>
    <definedName name="dfhgd" localSheetId="7" hidden="1">[1]Tabell!#REF!</definedName>
    <definedName name="dfhgd" localSheetId="9" hidden="1">[1]Tabell!#REF!</definedName>
    <definedName name="dfhgd" localSheetId="10" hidden="1">[1]Tabell!#REF!</definedName>
    <definedName name="dfhgd" hidden="1">[1]Tabell!#REF!</definedName>
    <definedName name="E" localSheetId="9" hidden="1">{#N/A,#N/A,TRUE,"0 Deckbl.";#N/A,#N/A,TRUE,"S 1 Komm";#N/A,#N/A,TRUE,"S 1a Komm";#N/A,#N/A,TRUE,"S 1b Komm";#N/A,#N/A,TRUE,"S  2 DBR";#N/A,#N/A,TRUE,"S  3 Sparten";#N/A,#N/A,TRUE,"S 4  Betr. K.";#N/A,#N/A,TRUE,"6 Bilanz";#N/A,#N/A,TRUE,"6a Bilanz ";#N/A,#N/A,TRUE,"6b Bilanz ";#N/A,#N/A,TRUE,"7 GS I";#N/A,#N/A,TRUE,"S 8 EQ-GuV"}</definedName>
    <definedName name="E" hidden="1">{#N/A,#N/A,TRUE,"0 Deckbl.";#N/A,#N/A,TRUE,"S 1 Komm";#N/A,#N/A,TRUE,"S 1a Komm";#N/A,#N/A,TRUE,"S 1b Komm";#N/A,#N/A,TRUE,"S  2 DBR";#N/A,#N/A,TRUE,"S  3 Sparten";#N/A,#N/A,TRUE,"S 4  Betr. K.";#N/A,#N/A,TRUE,"6 Bilanz";#N/A,#N/A,TRUE,"6a Bilanz ";#N/A,#N/A,TRUE,"6b Bilanz ";#N/A,#N/A,TRUE,"7 GS I";#N/A,#N/A,TRUE,"S 8 EQ-GuV"}</definedName>
    <definedName name="fffff" localSheetId="9" hidden="1">{#N/A,#N/A,TRUE,"0 Deckbl.";#N/A,#N/A,TRUE,"S 1 Komm";#N/A,#N/A,TRUE,"S 1a Komm";#N/A,#N/A,TRUE,"S 1b Komm";#N/A,#N/A,TRUE,"S  2 DBR";#N/A,#N/A,TRUE,"S  3 Sparten";#N/A,#N/A,TRUE,"S 4  Betr. K.";#N/A,#N/A,TRUE,"6 Bilanz";#N/A,#N/A,TRUE,"6a Bilanz ";#N/A,#N/A,TRUE,"6b Bilanz ";#N/A,#N/A,TRUE,"7 GS I";#N/A,#N/A,TRUE,"S 8 EQ-GuV"}</definedName>
    <definedName name="fffff" hidden="1">{#N/A,#N/A,TRUE,"0 Deckbl.";#N/A,#N/A,TRUE,"S 1 Komm";#N/A,#N/A,TRUE,"S 1a Komm";#N/A,#N/A,TRUE,"S 1b Komm";#N/A,#N/A,TRUE,"S  2 DBR";#N/A,#N/A,TRUE,"S  3 Sparten";#N/A,#N/A,TRUE,"S 4  Betr. K.";#N/A,#N/A,TRUE,"6 Bilanz";#N/A,#N/A,TRUE,"6a Bilanz ";#N/A,#N/A,TRUE,"6b Bilanz ";#N/A,#N/A,TRUE,"7 GS I";#N/A,#N/A,TRUE,"S 8 EQ-GuV"}</definedName>
    <definedName name="FG" localSheetId="9" hidden="1">{#N/A,#N/A,TRUE,"0 Deckbl.";#N/A,#N/A,TRUE,"S 1 Komm";#N/A,#N/A,TRUE,"S 1a Komm";#N/A,#N/A,TRUE,"S 1b Komm";#N/A,#N/A,TRUE,"S  2 DBR";#N/A,#N/A,TRUE,"S  3 Sparten";#N/A,#N/A,TRUE,"S 4  Betr. K.";#N/A,#N/A,TRUE,"6 Bilanz";#N/A,#N/A,TRUE,"6a Bilanz ";#N/A,#N/A,TRUE,"6b Bilanz ";#N/A,#N/A,TRUE,"7 GS I";#N/A,#N/A,TRUE,"S 8 EQ-GuV"}</definedName>
    <definedName name="FG" hidden="1">{#N/A,#N/A,TRUE,"0 Deckbl.";#N/A,#N/A,TRUE,"S 1 Komm";#N/A,#N/A,TRUE,"S 1a Komm";#N/A,#N/A,TRUE,"S 1b Komm";#N/A,#N/A,TRUE,"S  2 DBR";#N/A,#N/A,TRUE,"S  3 Sparten";#N/A,#N/A,TRUE,"S 4  Betr. K.";#N/A,#N/A,TRUE,"6 Bilanz";#N/A,#N/A,TRUE,"6a Bilanz ";#N/A,#N/A,TRUE,"6b Bilanz ";#N/A,#N/A,TRUE,"7 GS I";#N/A,#N/A,TRUE,"S 8 EQ-GuV"}</definedName>
    <definedName name="G" localSheetId="9" hidden="1">{#N/A,#N/A,TRUE,"0 Deckbl.";#N/A,#N/A,TRUE,"S 1 Komm";#N/A,#N/A,TRUE,"S 1a Komm";#N/A,#N/A,TRUE,"S 1b Komm";#N/A,#N/A,TRUE,"S  2 DBR";#N/A,#N/A,TRUE,"S  3 Sparten";#N/A,#N/A,TRUE,"S 4  Betr. K.";#N/A,#N/A,TRUE,"6 Bilanz";#N/A,#N/A,TRUE,"6a Bilanz ";#N/A,#N/A,TRUE,"6b Bilanz ";#N/A,#N/A,TRUE,"7 GS I";#N/A,#N/A,TRUE,"S 8 EQ-GuV"}</definedName>
    <definedName name="G" hidden="1">{#N/A,#N/A,TRUE,"0 Deckbl.";#N/A,#N/A,TRUE,"S 1 Komm";#N/A,#N/A,TRUE,"S 1a Komm";#N/A,#N/A,TRUE,"S 1b Komm";#N/A,#N/A,TRUE,"S  2 DBR";#N/A,#N/A,TRUE,"S  3 Sparten";#N/A,#N/A,TRUE,"S 4  Betr. K.";#N/A,#N/A,TRUE,"6 Bilanz";#N/A,#N/A,TRUE,"6a Bilanz ";#N/A,#N/A,TRUE,"6b Bilanz ";#N/A,#N/A,TRUE,"7 GS I";#N/A,#N/A,TRUE,"S 8 EQ-GuV"}</definedName>
    <definedName name="i" localSheetId="9" hidden="1">{#N/A,#N/A,TRUE,"0 Deckbl.";#N/A,#N/A,TRUE,"S 1 Komm";#N/A,#N/A,TRUE,"S 1a Komm";#N/A,#N/A,TRUE,"S 1b Komm";#N/A,#N/A,TRUE,"S  2 DBR";#N/A,#N/A,TRUE,"S  3 Sparten";#N/A,#N/A,TRUE,"S 4  Betr. K.";#N/A,#N/A,TRUE,"6 Bilanz";#N/A,#N/A,TRUE,"6a Bilanz ";#N/A,#N/A,TRUE,"6b Bilanz ";#N/A,#N/A,TRUE,"7 GS I";#N/A,#N/A,TRUE,"S 8 EQ-GuV"}</definedName>
    <definedName name="i" hidden="1">{#N/A,#N/A,TRUE,"0 Deckbl.";#N/A,#N/A,TRUE,"S 1 Komm";#N/A,#N/A,TRUE,"S 1a Komm";#N/A,#N/A,TRUE,"S 1b Komm";#N/A,#N/A,TRUE,"S  2 DBR";#N/A,#N/A,TRUE,"S  3 Sparten";#N/A,#N/A,TRUE,"S 4  Betr. K.";#N/A,#N/A,TRUE,"6 Bilanz";#N/A,#N/A,TRUE,"6a Bilanz ";#N/A,#N/A,TRUE,"6b Bilanz ";#N/A,#N/A,TRUE,"7 GS I";#N/A,#N/A,TRUE,"S 8 EQ-GuV"}</definedName>
    <definedName name="j" localSheetId="9" hidden="1">{#N/A,#N/A,TRUE,"0 Deckbl.";#N/A,#N/A,TRUE,"S 1 Komm";#N/A,#N/A,TRUE,"S 1a Komm";#N/A,#N/A,TRUE,"S 1b Komm";#N/A,#N/A,TRUE,"S  2 DBR";#N/A,#N/A,TRUE,"S  3 Sparten";#N/A,#N/A,TRUE,"S 4  Betr. K.";#N/A,#N/A,TRUE,"6 Bilanz";#N/A,#N/A,TRUE,"6a Bilanz ";#N/A,#N/A,TRUE,"6b Bilanz ";#N/A,#N/A,TRUE,"7 GS I";#N/A,#N/A,TRUE,"S 8 EQ-GuV"}</definedName>
    <definedName name="j" hidden="1">{#N/A,#N/A,TRUE,"0 Deckbl.";#N/A,#N/A,TRUE,"S 1 Komm";#N/A,#N/A,TRUE,"S 1a Komm";#N/A,#N/A,TRUE,"S 1b Komm";#N/A,#N/A,TRUE,"S  2 DBR";#N/A,#N/A,TRUE,"S  3 Sparten";#N/A,#N/A,TRUE,"S 4  Betr. K.";#N/A,#N/A,TRUE,"6 Bilanz";#N/A,#N/A,TRUE,"6a Bilanz ";#N/A,#N/A,TRUE,"6b Bilanz ";#N/A,#N/A,TRUE,"7 GS I";#N/A,#N/A,TRUE,"S 8 EQ-GuV"}</definedName>
    <definedName name="janis" localSheetId="9" hidden="1">{#N/A,#N/A,TRUE,"0 Deckbl.";#N/A,#N/A,TRUE,"S 1 Komm";#N/A,#N/A,TRUE,"S 1a Komm";#N/A,#N/A,TRUE,"S 1b Komm";#N/A,#N/A,TRUE,"S  2 DBR";#N/A,#N/A,TRUE,"S  3 Sparten";#N/A,#N/A,TRUE,"S 4  Betr. K.";#N/A,#N/A,TRUE,"6 Bilanz";#N/A,#N/A,TRUE,"6a Bilanz ";#N/A,#N/A,TRUE,"6b Bilanz ";#N/A,#N/A,TRUE,"7 GS I";#N/A,#N/A,TRUE,"S 8 EQ-GuV"}</definedName>
    <definedName name="janis" hidden="1">{#N/A,#N/A,TRUE,"0 Deckbl.";#N/A,#N/A,TRUE,"S 1 Komm";#N/A,#N/A,TRUE,"S 1a Komm";#N/A,#N/A,TRUE,"S 1b Komm";#N/A,#N/A,TRUE,"S  2 DBR";#N/A,#N/A,TRUE,"S  3 Sparten";#N/A,#N/A,TRUE,"S 4  Betr. K.";#N/A,#N/A,TRUE,"6 Bilanz";#N/A,#N/A,TRUE,"6a Bilanz ";#N/A,#N/A,TRUE,"6b Bilanz ";#N/A,#N/A,TRUE,"7 GS I";#N/A,#N/A,TRUE,"S 8 EQ-GuV"}</definedName>
    <definedName name="JK" localSheetId="9" hidden="1">{#N/A,#N/A,TRUE,"0 Deckbl.";#N/A,#N/A,TRUE,"S 1 Komm";#N/A,#N/A,TRUE,"S 1a Komm";#N/A,#N/A,TRUE,"S 1b Komm";#N/A,#N/A,TRUE,"S  2 DBR";#N/A,#N/A,TRUE,"S  3 Sparten";#N/A,#N/A,TRUE,"S 4  Betr. K.";#N/A,#N/A,TRUE,"6 Bilanz";#N/A,#N/A,TRUE,"6a Bilanz ";#N/A,#N/A,TRUE,"6b Bilanz ";#N/A,#N/A,TRUE,"7 GS I";#N/A,#N/A,TRUE,"S 8 EQ-GuV"}</definedName>
    <definedName name="JK" hidden="1">{#N/A,#N/A,TRUE,"0 Deckbl.";#N/A,#N/A,TRUE,"S 1 Komm";#N/A,#N/A,TRUE,"S 1a Komm";#N/A,#N/A,TRUE,"S 1b Komm";#N/A,#N/A,TRUE,"S  2 DBR";#N/A,#N/A,TRUE,"S  3 Sparten";#N/A,#N/A,TRUE,"S 4  Betr. K.";#N/A,#N/A,TRUE,"6 Bilanz";#N/A,#N/A,TRUE,"6a Bilanz ";#N/A,#N/A,TRUE,"6b Bilanz ";#N/A,#N/A,TRUE,"7 GS I";#N/A,#N/A,TRUE,"S 8 EQ-GuV"}</definedName>
    <definedName name="k" localSheetId="9" hidden="1">{#N/A,#N/A,TRUE,"0 Deckbl.";#N/A,#N/A,TRUE,"S 1 Komm";#N/A,#N/A,TRUE,"S 1a Komm";#N/A,#N/A,TRUE,"S 1b Komm";#N/A,#N/A,TRUE,"S  2 DBR";#N/A,#N/A,TRUE,"S  3 Sparten";#N/A,#N/A,TRUE,"S 4  Betr. K.";#N/A,#N/A,TRUE,"6 Bilanz";#N/A,#N/A,TRUE,"6a Bilanz ";#N/A,#N/A,TRUE,"6b Bilanz ";#N/A,#N/A,TRUE,"7 GS I";#N/A,#N/A,TRUE,"S 8 EQ-GuV"}</definedName>
    <definedName name="k" hidden="1">{#N/A,#N/A,TRUE,"0 Deckbl.";#N/A,#N/A,TRUE,"S 1 Komm";#N/A,#N/A,TRUE,"S 1a Komm";#N/A,#N/A,TRUE,"S 1b Komm";#N/A,#N/A,TRUE,"S  2 DBR";#N/A,#N/A,TRUE,"S  3 Sparten";#N/A,#N/A,TRUE,"S 4  Betr. K.";#N/A,#N/A,TRUE,"6 Bilanz";#N/A,#N/A,TRUE,"6a Bilanz ";#N/A,#N/A,TRUE,"6b Bilanz ";#N/A,#N/A,TRUE,"7 GS I";#N/A,#N/A,TRUE,"S 8 EQ-GuV"}</definedName>
    <definedName name="kkk" localSheetId="9" hidden="1">{#N/A,#N/A,TRUE,"0 Deckbl.";#N/A,#N/A,TRUE,"S 1 Komm";#N/A,#N/A,TRUE,"S 1a Komm";#N/A,#N/A,TRUE,"S 1b Komm";#N/A,#N/A,TRUE,"S  2 DBR";#N/A,#N/A,TRUE,"S  3 Sparten";#N/A,#N/A,TRUE,"S 4  Betr. K.";#N/A,#N/A,TRUE,"6 Bilanz";#N/A,#N/A,TRUE,"6a Bilanz ";#N/A,#N/A,TRUE,"6b Bilanz ";#N/A,#N/A,TRUE,"7 GS I";#N/A,#N/A,TRUE,"S 8 EQ-GuV"}</definedName>
    <definedName name="kkk" hidden="1">{#N/A,#N/A,TRUE,"0 Deckbl.";#N/A,#N/A,TRUE,"S 1 Komm";#N/A,#N/A,TRUE,"S 1a Komm";#N/A,#N/A,TRUE,"S 1b Komm";#N/A,#N/A,TRUE,"S  2 DBR";#N/A,#N/A,TRUE,"S  3 Sparten";#N/A,#N/A,TRUE,"S 4  Betr. K.";#N/A,#N/A,TRUE,"6 Bilanz";#N/A,#N/A,TRUE,"6a Bilanz ";#N/A,#N/A,TRUE,"6b Bilanz ";#N/A,#N/A,TRUE,"7 GS I";#N/A,#N/A,TRUE,"S 8 EQ-GuV"}</definedName>
    <definedName name="L" localSheetId="9" hidden="1">{#N/A,#N/A,TRUE,"0 Deckbl.";#N/A,#N/A,TRUE,"S 1 Komm";#N/A,#N/A,TRUE,"S 1a Komm";#N/A,#N/A,TRUE,"S 1b Komm";#N/A,#N/A,TRUE,"S  2 DBR";#N/A,#N/A,TRUE,"S  3 Sparten";#N/A,#N/A,TRUE,"S 4  Betr. K.";#N/A,#N/A,TRUE,"6 Bilanz";#N/A,#N/A,TRUE,"6a Bilanz ";#N/A,#N/A,TRUE,"6b Bilanz ";#N/A,#N/A,TRUE,"7 GS I";#N/A,#N/A,TRUE,"S 8 EQ-GuV"}</definedName>
    <definedName name="L" hidden="1">{#N/A,#N/A,TRUE,"0 Deckbl.";#N/A,#N/A,TRUE,"S 1 Komm";#N/A,#N/A,TRUE,"S 1a Komm";#N/A,#N/A,TRUE,"S 1b Komm";#N/A,#N/A,TRUE,"S  2 DBR";#N/A,#N/A,TRUE,"S  3 Sparten";#N/A,#N/A,TRUE,"S 4  Betr. K.";#N/A,#N/A,TRUE,"6 Bilanz";#N/A,#N/A,TRUE,"6a Bilanz ";#N/A,#N/A,TRUE,"6b Bilanz ";#N/A,#N/A,TRUE,"7 GS I";#N/A,#N/A,TRUE,"S 8 EQ-GuV"}</definedName>
    <definedName name="LI" localSheetId="2" hidden="1">[1]Tabell!#REF!</definedName>
    <definedName name="LI" localSheetId="11" hidden="1">[1]Tabell!#REF!</definedName>
    <definedName name="LI" localSheetId="19" hidden="1">[1]Tabell!#REF!</definedName>
    <definedName name="LI" localSheetId="3" hidden="1">[1]Tabell!#REF!</definedName>
    <definedName name="LI" localSheetId="22" hidden="1">[1]Tabell!#REF!</definedName>
    <definedName name="LI" localSheetId="23" hidden="1">[1]Tabell!#REF!</definedName>
    <definedName name="LI" localSheetId="24" hidden="1">[1]Tabell!#REF!</definedName>
    <definedName name="LI" localSheetId="25" hidden="1">[1]Tabell!#REF!</definedName>
    <definedName name="LI" localSheetId="5" hidden="1">[1]Tabell!#REF!</definedName>
    <definedName name="LI" localSheetId="6" hidden="1">[1]Tabell!#REF!</definedName>
    <definedName name="LI" localSheetId="7" hidden="1">[1]Tabell!#REF!</definedName>
    <definedName name="LI" localSheetId="9" hidden="1">[1]Tabell!#REF!</definedName>
    <definedName name="LI" localSheetId="10" hidden="1">[1]Tabell!#REF!</definedName>
    <definedName name="LI" hidden="1">[1]Tabell!#REF!</definedName>
    <definedName name="M" localSheetId="9" hidden="1">{#N/A,#N/A,TRUE,"0 Deckbl.";#N/A,#N/A,TRUE,"S 1 Komm";#N/A,#N/A,TRUE,"S 1a Komm";#N/A,#N/A,TRUE,"S 1b Komm";#N/A,#N/A,TRUE,"S  2 DBR";#N/A,#N/A,TRUE,"S  3 Sparten";#N/A,#N/A,TRUE,"S 4  Betr. K.";#N/A,#N/A,TRUE,"6 Bilanz";#N/A,#N/A,TRUE,"6a Bilanz ";#N/A,#N/A,TRUE,"6b Bilanz ";#N/A,#N/A,TRUE,"7 GS I";#N/A,#N/A,TRUE,"S 8 EQ-GuV"}</definedName>
    <definedName name="M" hidden="1">{#N/A,#N/A,TRUE,"0 Deckbl.";#N/A,#N/A,TRUE,"S 1 Komm";#N/A,#N/A,TRUE,"S 1a Komm";#N/A,#N/A,TRUE,"S 1b Komm";#N/A,#N/A,TRUE,"S  2 DBR";#N/A,#N/A,TRUE,"S  3 Sparten";#N/A,#N/A,TRUE,"S 4  Betr. K.";#N/A,#N/A,TRUE,"6 Bilanz";#N/A,#N/A,TRUE,"6a Bilanz ";#N/A,#N/A,TRUE,"6b Bilanz ";#N/A,#N/A,TRUE,"7 GS I";#N/A,#N/A,TRUE,"S 8 EQ-GuV"}</definedName>
    <definedName name="marie" localSheetId="9" hidden="1">{#N/A,#N/A,TRUE,"0 Deckbl.";#N/A,#N/A,TRUE,"S 1 Komm";#N/A,#N/A,TRUE,"S 1a Komm";#N/A,#N/A,TRUE,"S 1b Komm";#N/A,#N/A,TRUE,"S  2 DBR";#N/A,#N/A,TRUE,"S  3 Sparten";#N/A,#N/A,TRUE,"S 4  Betr. K.";#N/A,#N/A,TRUE,"6 Bilanz";#N/A,#N/A,TRUE,"6a Bilanz ";#N/A,#N/A,TRUE,"6b Bilanz ";#N/A,#N/A,TRUE,"7 GS I";#N/A,#N/A,TRUE,"S 8 EQ-GuV"}</definedName>
    <definedName name="marie" hidden="1">{#N/A,#N/A,TRUE,"0 Deckbl.";#N/A,#N/A,TRUE,"S 1 Komm";#N/A,#N/A,TRUE,"S 1a Komm";#N/A,#N/A,TRUE,"S 1b Komm";#N/A,#N/A,TRUE,"S  2 DBR";#N/A,#N/A,TRUE,"S  3 Sparten";#N/A,#N/A,TRUE,"S 4  Betr. K.";#N/A,#N/A,TRUE,"6 Bilanz";#N/A,#N/A,TRUE,"6a Bilanz ";#N/A,#N/A,TRUE,"6b Bilanz ";#N/A,#N/A,TRUE,"7 GS I";#N/A,#N/A,TRUE,"S 8 EQ-GuV"}</definedName>
    <definedName name="market" localSheetId="9" hidden="1">{#N/A,#N/A,TRUE,"0 Deckbl.";#N/A,#N/A,TRUE,"S 1 Komm";#N/A,#N/A,TRUE,"S 1a Komm";#N/A,#N/A,TRUE,"S 1b Komm";#N/A,#N/A,TRUE,"S  2 DBR";#N/A,#N/A,TRUE,"S  3 Sparten";#N/A,#N/A,TRUE,"S 4  Betr. K.";#N/A,#N/A,TRUE,"6 Bilanz";#N/A,#N/A,TRUE,"6a Bilanz ";#N/A,#N/A,TRUE,"6b Bilanz ";#N/A,#N/A,TRUE,"7 GS I";#N/A,#N/A,TRUE,"S 8 EQ-GuV"}</definedName>
    <definedName name="market" hidden="1">{#N/A,#N/A,TRUE,"0 Deckbl.";#N/A,#N/A,TRUE,"S 1 Komm";#N/A,#N/A,TRUE,"S 1a Komm";#N/A,#N/A,TRUE,"S 1b Komm";#N/A,#N/A,TRUE,"S  2 DBR";#N/A,#N/A,TRUE,"S  3 Sparten";#N/A,#N/A,TRUE,"S 4  Betr. K.";#N/A,#N/A,TRUE,"6 Bilanz";#N/A,#N/A,TRUE,"6a Bilanz ";#N/A,#N/A,TRUE,"6b Bilanz ";#N/A,#N/A,TRUE,"7 GS I";#N/A,#N/A,TRUE,"S 8 EQ-GuV"}</definedName>
    <definedName name="N" localSheetId="9" hidden="1">{#N/A,#N/A,TRUE,"0 Deckbl.";#N/A,#N/A,TRUE,"S 1 Komm";#N/A,#N/A,TRUE,"S 1a Komm";#N/A,#N/A,TRUE,"S 1b Komm";#N/A,#N/A,TRUE,"S  2 DBR";#N/A,#N/A,TRUE,"S  3 Sparten";#N/A,#N/A,TRUE,"S 4  Betr. K.";#N/A,#N/A,TRUE,"6 Bilanz";#N/A,#N/A,TRUE,"6a Bilanz ";#N/A,#N/A,TRUE,"6b Bilanz ";#N/A,#N/A,TRUE,"7 GS I";#N/A,#N/A,TRUE,"S 8 EQ-GuV"}</definedName>
    <definedName name="N" hidden="1">{#N/A,#N/A,TRUE,"0 Deckbl.";#N/A,#N/A,TRUE,"S 1 Komm";#N/A,#N/A,TRUE,"S 1a Komm";#N/A,#N/A,TRUE,"S 1b Komm";#N/A,#N/A,TRUE,"S  2 DBR";#N/A,#N/A,TRUE,"S  3 Sparten";#N/A,#N/A,TRUE,"S 4  Betr. K.";#N/A,#N/A,TRUE,"6 Bilanz";#N/A,#N/A,TRUE,"6a Bilanz ";#N/A,#N/A,TRUE,"6b Bilanz ";#N/A,#N/A,TRUE,"7 GS I";#N/A,#N/A,TRUE,"S 8 EQ-GuV"}</definedName>
    <definedName name="OL" localSheetId="9" hidden="1">{#N/A,#N/A,TRUE,"0 Deckbl.";#N/A,#N/A,TRUE,"S 1 Komm";#N/A,#N/A,TRUE,"S 1a Komm";#N/A,#N/A,TRUE,"S 1b Komm";#N/A,#N/A,TRUE,"S  2 DBR";#N/A,#N/A,TRUE,"S  3 Sparten";#N/A,#N/A,TRUE,"S 4  Betr. K.";#N/A,#N/A,TRUE,"6 Bilanz";#N/A,#N/A,TRUE,"6a Bilanz ";#N/A,#N/A,TRUE,"6b Bilanz ";#N/A,#N/A,TRUE,"7 GS I";#N/A,#N/A,TRUE,"S 8 EQ-GuV"}</definedName>
    <definedName name="OL" hidden="1">{#N/A,#N/A,TRUE,"0 Deckbl.";#N/A,#N/A,TRUE,"S 1 Komm";#N/A,#N/A,TRUE,"S 1a Komm";#N/A,#N/A,TRUE,"S 1b Komm";#N/A,#N/A,TRUE,"S  2 DBR";#N/A,#N/A,TRUE,"S  3 Sparten";#N/A,#N/A,TRUE,"S 4  Betr. K.";#N/A,#N/A,TRUE,"6 Bilanz";#N/A,#N/A,TRUE,"6a Bilanz ";#N/A,#N/A,TRUE,"6b Bilanz ";#N/A,#N/A,TRUE,"7 GS I";#N/A,#N/A,TRUE,"S 8 EQ-GuV"}</definedName>
    <definedName name="PO" localSheetId="9" hidden="1">{#N/A,#N/A,TRUE,"0 Deckbl.";#N/A,#N/A,TRUE,"S 1 Komm";#N/A,#N/A,TRUE,"S 1a Komm";#N/A,#N/A,TRUE,"S 1b Komm";#N/A,#N/A,TRUE,"S  2 DBR";#N/A,#N/A,TRUE,"S  3 Sparten";#N/A,#N/A,TRUE,"S 4  Betr. K.";#N/A,#N/A,TRUE,"6 Bilanz";#N/A,#N/A,TRUE,"6a Bilanz ";#N/A,#N/A,TRUE,"6b Bilanz ";#N/A,#N/A,TRUE,"7 GS I";#N/A,#N/A,TRUE,"S 8 EQ-GuV"}</definedName>
    <definedName name="PO" hidden="1">{#N/A,#N/A,TRUE,"0 Deckbl.";#N/A,#N/A,TRUE,"S 1 Komm";#N/A,#N/A,TRUE,"S 1a Komm";#N/A,#N/A,TRUE,"S 1b Komm";#N/A,#N/A,TRUE,"S  2 DBR";#N/A,#N/A,TRUE,"S  3 Sparten";#N/A,#N/A,TRUE,"S 4  Betr. K.";#N/A,#N/A,TRUE,"6 Bilanz";#N/A,#N/A,TRUE,"6a Bilanz ";#N/A,#N/A,TRUE,"6b Bilanz ";#N/A,#N/A,TRUE,"7 GS I";#N/A,#N/A,TRUE,"S 8 EQ-GuV"}</definedName>
    <definedName name="q" localSheetId="9" hidden="1">{#N/A,#N/A,TRUE,"0 Deckbl.";#N/A,#N/A,TRUE,"S 1 Komm";#N/A,#N/A,TRUE,"S 1a Komm";#N/A,#N/A,TRUE,"S 1b Komm";#N/A,#N/A,TRUE,"S  2 DBR";#N/A,#N/A,TRUE,"S  3 Sparten";#N/A,#N/A,TRUE,"S 4  Betr. K.";#N/A,#N/A,TRUE,"6 Bilanz";#N/A,#N/A,TRUE,"6a Bilanz ";#N/A,#N/A,TRUE,"6b Bilanz ";#N/A,#N/A,TRUE,"7 GS I";#N/A,#N/A,TRUE,"S 8 EQ-GuV"}</definedName>
    <definedName name="q" hidden="1">{#N/A,#N/A,TRUE,"0 Deckbl.";#N/A,#N/A,TRUE,"S 1 Komm";#N/A,#N/A,TRUE,"S 1a Komm";#N/A,#N/A,TRUE,"S 1b Komm";#N/A,#N/A,TRUE,"S  2 DBR";#N/A,#N/A,TRUE,"S  3 Sparten";#N/A,#N/A,TRUE,"S 4  Betr. K.";#N/A,#N/A,TRUE,"6 Bilanz";#N/A,#N/A,TRUE,"6a Bilanz ";#N/A,#N/A,TRUE,"6b Bilanz ";#N/A,#N/A,TRUE,"7 GS I";#N/A,#N/A,TRUE,"S 8 EQ-GuV"}</definedName>
    <definedName name="qweqweqwe" localSheetId="9" hidden="1">{#N/A,#N/A,TRUE,"0 Deckbl.";#N/A,#N/A,TRUE,"S 1 Komm";#N/A,#N/A,TRUE,"S 1a Komm";#N/A,#N/A,TRUE,"S 1b Komm";#N/A,#N/A,TRUE,"S  2 DBR";#N/A,#N/A,TRUE,"S  3 Sparten";#N/A,#N/A,TRUE,"S 4  Betr. K.";#N/A,#N/A,TRUE,"6 Bilanz";#N/A,#N/A,TRUE,"6a Bilanz ";#N/A,#N/A,TRUE,"6b Bilanz ";#N/A,#N/A,TRUE,"7 GS I";#N/A,#N/A,TRUE,"S 8 EQ-GuV"}</definedName>
    <definedName name="qweqweqwe" hidden="1">{#N/A,#N/A,TRUE,"0 Deckbl.";#N/A,#N/A,TRUE,"S 1 Komm";#N/A,#N/A,TRUE,"S 1a Komm";#N/A,#N/A,TRUE,"S 1b Komm";#N/A,#N/A,TRUE,"S  2 DBR";#N/A,#N/A,TRUE,"S  3 Sparten";#N/A,#N/A,TRUE,"S 4  Betr. K.";#N/A,#N/A,TRUE,"6 Bilanz";#N/A,#N/A,TRUE,"6a Bilanz ";#N/A,#N/A,TRUE,"6b Bilanz ";#N/A,#N/A,TRUE,"7 GS I";#N/A,#N/A,TRUE,"S 8 EQ-GuV"}</definedName>
    <definedName name="rabota" localSheetId="9" hidden="1">{#N/A,#N/A,TRUE,"0 Deckbl.";#N/A,#N/A,TRUE,"S 1 Komm";#N/A,#N/A,TRUE,"S 1a Komm";#N/A,#N/A,TRUE,"S 1b Komm";#N/A,#N/A,TRUE,"S  2 DBR";#N/A,#N/A,TRUE,"S  3 Sparten";#N/A,#N/A,TRUE,"S 4  Betr. K.";#N/A,#N/A,TRUE,"6 Bilanz";#N/A,#N/A,TRUE,"6a Bilanz ";#N/A,#N/A,TRUE,"6b Bilanz ";#N/A,#N/A,TRUE,"7 GS I";#N/A,#N/A,TRUE,"S 8 EQ-GuV"}</definedName>
    <definedName name="rabota" hidden="1">{#N/A,#N/A,TRUE,"0 Deckbl.";#N/A,#N/A,TRUE,"S 1 Komm";#N/A,#N/A,TRUE,"S 1a Komm";#N/A,#N/A,TRUE,"S 1b Komm";#N/A,#N/A,TRUE,"S  2 DBR";#N/A,#N/A,TRUE,"S  3 Sparten";#N/A,#N/A,TRUE,"S 4  Betr. K.";#N/A,#N/A,TRUE,"6 Bilanz";#N/A,#N/A,TRUE,"6a Bilanz ";#N/A,#N/A,TRUE,"6b Bilanz ";#N/A,#N/A,TRUE,"7 GS I";#N/A,#N/A,TRUE,"S 8 EQ-GuV"}</definedName>
    <definedName name="Rente" localSheetId="9" hidden="1">{#N/A,#N/A,FALSE,"Annual Earnings Model";#N/A,#N/A,FALSE,"Quarterly Earnings Model";#N/A,#N/A,FALSE,"Header";#N/A,#N/A,FALSE,"Notes"}</definedName>
    <definedName name="Rente" hidden="1">{#N/A,#N/A,FALSE,"Annual Earnings Model";#N/A,#N/A,FALSE,"Quarterly Earnings Model";#N/A,#N/A,FALSE,"Header";#N/A,#N/A,FALSE,"Notes"}</definedName>
    <definedName name="SD" localSheetId="9" hidden="1">{#N/A,#N/A,TRUE,"0 Deckbl.";#N/A,#N/A,TRUE,"S 1 Komm";#N/A,#N/A,TRUE,"S 1a Komm";#N/A,#N/A,TRUE,"S 1b Komm";#N/A,#N/A,TRUE,"S  2 DBR";#N/A,#N/A,TRUE,"S  3 Sparten";#N/A,#N/A,TRUE,"S 4  Betr. K.";#N/A,#N/A,TRUE,"6 Bilanz";#N/A,#N/A,TRUE,"6a Bilanz ";#N/A,#N/A,TRUE,"6b Bilanz ";#N/A,#N/A,TRUE,"7 GS I";#N/A,#N/A,TRUE,"S 8 EQ-GuV"}</definedName>
    <definedName name="SD" hidden="1">{#N/A,#N/A,TRUE,"0 Deckbl.";#N/A,#N/A,TRUE,"S 1 Komm";#N/A,#N/A,TRUE,"S 1a Komm";#N/A,#N/A,TRUE,"S 1b Komm";#N/A,#N/A,TRUE,"S  2 DBR";#N/A,#N/A,TRUE,"S  3 Sparten";#N/A,#N/A,TRUE,"S 4  Betr. K.";#N/A,#N/A,TRUE,"6 Bilanz";#N/A,#N/A,TRUE,"6a Bilanz ";#N/A,#N/A,TRUE,"6b Bilanz ";#N/A,#N/A,TRUE,"7 GS I";#N/A,#N/A,TRUE,"S 8 EQ-GuV"}</definedName>
    <definedName name="TEST" localSheetId="2" hidden="1">[1]Tabell!#REF!</definedName>
    <definedName name="TEST" localSheetId="11" hidden="1">[1]Tabell!#REF!</definedName>
    <definedName name="TEST" localSheetId="19" hidden="1">[1]Tabell!#REF!</definedName>
    <definedName name="TEST" localSheetId="3" hidden="1">[1]Tabell!#REF!</definedName>
    <definedName name="TEST" localSheetId="22" hidden="1">[1]Tabell!#REF!</definedName>
    <definedName name="TEST" localSheetId="23" hidden="1">[1]Tabell!#REF!</definedName>
    <definedName name="TEST" localSheetId="24" hidden="1">[1]Tabell!#REF!</definedName>
    <definedName name="TEST" localSheetId="25" hidden="1">[1]Tabell!#REF!</definedName>
    <definedName name="TEST" localSheetId="5" hidden="1">[1]Tabell!#REF!</definedName>
    <definedName name="TEST" localSheetId="6" hidden="1">[1]Tabell!#REF!</definedName>
    <definedName name="TEST" localSheetId="7" hidden="1">[1]Tabell!#REF!</definedName>
    <definedName name="TEST" localSheetId="9" hidden="1">[1]Tabell!#REF!</definedName>
    <definedName name="TEST" localSheetId="10" hidden="1">[1]Tabell!#REF!</definedName>
    <definedName name="TEST" hidden="1">[1]Tabell!#REF!</definedName>
    <definedName name="u" localSheetId="9" hidden="1">{#N/A,#N/A,TRUE,"0 Deckbl.";#N/A,#N/A,TRUE,"S 1 Komm";#N/A,#N/A,TRUE,"S 1a Komm";#N/A,#N/A,TRUE,"S 1b Komm";#N/A,#N/A,TRUE,"S  2 DBR";#N/A,#N/A,TRUE,"S  3 Sparten";#N/A,#N/A,TRUE,"S 4  Betr. K.";#N/A,#N/A,TRUE,"6 Bilanz";#N/A,#N/A,TRUE,"6a Bilanz ";#N/A,#N/A,TRUE,"6b Bilanz ";#N/A,#N/A,TRUE,"7 GS I";#N/A,#N/A,TRUE,"S 8 EQ-GuV"}</definedName>
    <definedName name="u" hidden="1">{#N/A,#N/A,TRUE,"0 Deckbl.";#N/A,#N/A,TRUE,"S 1 Komm";#N/A,#N/A,TRUE,"S 1a Komm";#N/A,#N/A,TRUE,"S 1b Komm";#N/A,#N/A,TRUE,"S  2 DBR";#N/A,#N/A,TRUE,"S  3 Sparten";#N/A,#N/A,TRUE,"S 4  Betr. K.";#N/A,#N/A,TRUE,"6 Bilanz";#N/A,#N/A,TRUE,"6a Bilanz ";#N/A,#N/A,TRUE,"6b Bilanz ";#N/A,#N/A,TRUE,"7 GS I";#N/A,#N/A,TRUE,"S 8 EQ-GuV"}</definedName>
    <definedName name="v" localSheetId="9" hidden="1">{#N/A,#N/A,TRUE,"0 Deckbl.";#N/A,#N/A,TRUE,"S 1 Komm";#N/A,#N/A,TRUE,"S 1a Komm";#N/A,#N/A,TRUE,"S 1b Komm";#N/A,#N/A,TRUE,"S  2 DBR";#N/A,#N/A,TRUE,"S  3 Sparten";#N/A,#N/A,TRUE,"S 4  Betr. K.";#N/A,#N/A,TRUE,"6 Bilanz";#N/A,#N/A,TRUE,"6a Bilanz ";#N/A,#N/A,TRUE,"6b Bilanz ";#N/A,#N/A,TRUE,"7 GS I";#N/A,#N/A,TRUE,"S 8 EQ-GuV"}</definedName>
    <definedName name="v" hidden="1">{#N/A,#N/A,TRUE,"0 Deckbl.";#N/A,#N/A,TRUE,"S 1 Komm";#N/A,#N/A,TRUE,"S 1a Komm";#N/A,#N/A,TRUE,"S 1b Komm";#N/A,#N/A,TRUE,"S  2 DBR";#N/A,#N/A,TRUE,"S  3 Sparten";#N/A,#N/A,TRUE,"S 4  Betr. K.";#N/A,#N/A,TRUE,"6 Bilanz";#N/A,#N/A,TRUE,"6a Bilanz ";#N/A,#N/A,TRUE,"6b Bilanz ";#N/A,#N/A,TRUE,"7 GS I";#N/A,#N/A,TRUE,"S 8 EQ-GuV"}</definedName>
    <definedName name="W" localSheetId="9" hidden="1">{#N/A,#N/A,TRUE,"0 Deckbl.";#N/A,#N/A,TRUE,"S 1 Komm";#N/A,#N/A,TRUE,"S 1a Komm";#N/A,#N/A,TRUE,"S 1b Komm";#N/A,#N/A,TRUE,"S  2 DBR";#N/A,#N/A,TRUE,"S  3 Sparten";#N/A,#N/A,TRUE,"S 4  Betr. K.";#N/A,#N/A,TRUE,"6 Bilanz";#N/A,#N/A,TRUE,"6a Bilanz ";#N/A,#N/A,TRUE,"6b Bilanz ";#N/A,#N/A,TRUE,"7 GS I";#N/A,#N/A,TRUE,"S 8 EQ-GuV"}</definedName>
    <definedName name="W" hidden="1">{#N/A,#N/A,TRUE,"0 Deckbl.";#N/A,#N/A,TRUE,"S 1 Komm";#N/A,#N/A,TRUE,"S 1a Komm";#N/A,#N/A,TRUE,"S 1b Komm";#N/A,#N/A,TRUE,"S  2 DBR";#N/A,#N/A,TRUE,"S  3 Sparten";#N/A,#N/A,TRUE,"S 4  Betr. K.";#N/A,#N/A,TRUE,"6 Bilanz";#N/A,#N/A,TRUE,"6a Bilanz ";#N/A,#N/A,TRUE,"6b Bilanz ";#N/A,#N/A,TRUE,"7 GS I";#N/A,#N/A,TRUE,"S 8 EQ-GuV"}</definedName>
    <definedName name="wrn.All." localSheetId="9" hidden="1">{#N/A,#N/A,FALSE,"Annual Earnings Model";#N/A,#N/A,FALSE,"Quarterly Earnings Model";#N/A,#N/A,FALSE,"Header";#N/A,#N/A,FALSE,"Notes"}</definedName>
    <definedName name="wrn.All." hidden="1">{#N/A,#N/A,FALSE,"Annual Earnings Model";#N/A,#N/A,FALSE,"Quarterly Earnings Model";#N/A,#N/A,FALSE,"Header";#N/A,#N/A,FALSE,"Notes"}</definedName>
    <definedName name="wrn.Druck._.Monatsreporting." localSheetId="9" hidden="1">{#N/A,#N/A,TRUE,"0 Deckbl.";#N/A,#N/A,TRUE,"S 1 Komm";#N/A,#N/A,TRUE,"S 1a Komm";#N/A,#N/A,TRUE,"S 1b Komm";#N/A,#N/A,TRUE,"S  2 DBR";#N/A,#N/A,TRUE,"S  3 Sparten";#N/A,#N/A,TRUE,"S 4  Betr. K.";#N/A,#N/A,TRUE,"6 Bilanz";#N/A,#N/A,TRUE,"6a Bilanz ";#N/A,#N/A,TRUE,"6b Bilanz ";#N/A,#N/A,TRUE,"7 GS I";#N/A,#N/A,TRUE,"S 8 EQ-GuV"}</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x" localSheetId="9" hidden="1">{#N/A,#N/A,TRUE,"0 Deckbl.";#N/A,#N/A,TRUE,"S 1 Komm";#N/A,#N/A,TRUE,"S 1a Komm";#N/A,#N/A,TRUE,"S 1b Komm";#N/A,#N/A,TRUE,"S  2 DBR";#N/A,#N/A,TRUE,"S  3 Sparten";#N/A,#N/A,TRUE,"S 4  Betr. K.";#N/A,#N/A,TRUE,"6 Bilanz";#N/A,#N/A,TRUE,"6a Bilanz ";#N/A,#N/A,TRUE,"6b Bilanz ";#N/A,#N/A,TRUE,"7 GS I";#N/A,#N/A,TRUE,"S 8 EQ-GuV"}</definedName>
    <definedName name="x" hidden="1">{#N/A,#N/A,TRUE,"0 Deckbl.";#N/A,#N/A,TRUE,"S 1 Komm";#N/A,#N/A,TRUE,"S 1a Komm";#N/A,#N/A,TRUE,"S 1b Komm";#N/A,#N/A,TRUE,"S  2 DBR";#N/A,#N/A,TRUE,"S  3 Sparten";#N/A,#N/A,TRUE,"S 4  Betr. K.";#N/A,#N/A,TRUE,"6 Bilanz";#N/A,#N/A,TRUE,"6a Bilanz ";#N/A,#N/A,TRUE,"6b Bilanz ";#N/A,#N/A,TRUE,"7 GS I";#N/A,#N/A,TRUE,"S 8 EQ-GuV"}</definedName>
    <definedName name="xxxxxxx" localSheetId="2" hidden="1">[3]In99!#REF!</definedName>
    <definedName name="xxxxxxx" localSheetId="11" hidden="1">[3]In99!#REF!</definedName>
    <definedName name="xxxxxxx" localSheetId="12" hidden="1">[3]In99!#REF!</definedName>
    <definedName name="xxxxxxx" localSheetId="13" hidden="1">[3]In99!#REF!</definedName>
    <definedName name="xxxxxxx" localSheetId="14" hidden="1">[3]In99!#REF!</definedName>
    <definedName name="xxxxxxx" localSheetId="15" hidden="1">[3]In99!#REF!</definedName>
    <definedName name="xxxxxxx" localSheetId="19" hidden="1">[3]In99!#REF!</definedName>
    <definedName name="xxxxxxx" localSheetId="3" hidden="1">[3]In99!#REF!</definedName>
    <definedName name="xxxxxxx" localSheetId="22" hidden="1">[3]In99!#REF!</definedName>
    <definedName name="xxxxxxx" localSheetId="23" hidden="1">[3]In99!#REF!</definedName>
    <definedName name="xxxxxxx" localSheetId="24" hidden="1">[3]In99!#REF!</definedName>
    <definedName name="xxxxxxx" localSheetId="25" hidden="1">[3]In99!#REF!</definedName>
    <definedName name="xxxxxxx" localSheetId="4" hidden="1">[3]In99!#REF!</definedName>
    <definedName name="xxxxxxx" localSheetId="5" hidden="1">[3]In99!#REF!</definedName>
    <definedName name="xxxxxxx" localSheetId="6" hidden="1">[3]In99!#REF!</definedName>
    <definedName name="xxxxxxx" localSheetId="7" hidden="1">[3]In99!#REF!</definedName>
    <definedName name="xxxxxxx" localSheetId="8" hidden="1">[3]In99!#REF!</definedName>
    <definedName name="xxxxxxx" localSheetId="9" hidden="1">[3]In99!#REF!</definedName>
    <definedName name="xxxxxxx" localSheetId="10" hidden="1">[3]In99!#REF!</definedName>
    <definedName name="xxxxxxx" hidden="1">[3]In99!#REF!</definedName>
    <definedName name="Y" localSheetId="9" hidden="1">{#N/A,#N/A,TRUE,"0 Deckbl.";#N/A,#N/A,TRUE,"S 1 Komm";#N/A,#N/A,TRUE,"S 1a Komm";#N/A,#N/A,TRUE,"S 1b Komm";#N/A,#N/A,TRUE,"S  2 DBR";#N/A,#N/A,TRUE,"S  3 Sparten";#N/A,#N/A,TRUE,"S 4  Betr. K.";#N/A,#N/A,TRUE,"6 Bilanz";#N/A,#N/A,TRUE,"6a Bilanz ";#N/A,#N/A,TRUE,"6b Bilanz ";#N/A,#N/A,TRUE,"7 GS I";#N/A,#N/A,TRUE,"S 8 EQ-GuV"}</definedName>
    <definedName name="Y" hidden="1">{#N/A,#N/A,TRUE,"0 Deckbl.";#N/A,#N/A,TRUE,"S 1 Komm";#N/A,#N/A,TRUE,"S 1a Komm";#N/A,#N/A,TRUE,"S 1b Komm";#N/A,#N/A,TRUE,"S  2 DBR";#N/A,#N/A,TRUE,"S  3 Sparten";#N/A,#N/A,TRUE,"S 4  Betr. K.";#N/A,#N/A,TRUE,"6 Bilanz";#N/A,#N/A,TRUE,"6a Bilanz ";#N/A,#N/A,TRUE,"6b Bilanz ";#N/A,#N/A,TRUE,"7 GS I";#N/A,#N/A,TRUE,"S 8 EQ-GuV"}</definedName>
    <definedName name="z" localSheetId="9" hidden="1">{#N/A,#N/A,TRUE,"0 Deckbl.";#N/A,#N/A,TRUE,"S 1 Komm";#N/A,#N/A,TRUE,"S 1a Komm";#N/A,#N/A,TRUE,"S 1b Komm";#N/A,#N/A,TRUE,"S  2 DBR";#N/A,#N/A,TRUE,"S  3 Sparten";#N/A,#N/A,TRUE,"S 4  Betr. K.";#N/A,#N/A,TRUE,"6 Bilanz";#N/A,#N/A,TRUE,"6a Bilanz ";#N/A,#N/A,TRUE,"6b Bilanz ";#N/A,#N/A,TRUE,"7 GS I";#N/A,#N/A,TRUE,"S 8 EQ-GuV"}</definedName>
    <definedName name="z" hidden="1">{#N/A,#N/A,TRUE,"0 Deckbl.";#N/A,#N/A,TRUE,"S 1 Komm";#N/A,#N/A,TRUE,"S 1a Komm";#N/A,#N/A,TRUE,"S 1b Komm";#N/A,#N/A,TRUE,"S  2 DBR";#N/A,#N/A,TRUE,"S  3 Sparten";#N/A,#N/A,TRUE,"S 4  Betr. K.";#N/A,#N/A,TRUE,"6 Bilanz";#N/A,#N/A,TRUE,"6a Bilanz ";#N/A,#N/A,TRUE,"6b Bilanz ";#N/A,#N/A,TRUE,"7 GS I";#N/A,#N/A,TRUE,"S 8 EQ-GuV"}</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 i="25" l="1"/>
  <c r="E15" i="25"/>
  <c r="E10" i="25"/>
  <c r="E9" i="25"/>
  <c r="E8" i="25"/>
  <c r="H14" i="34"/>
  <c r="G14" i="34"/>
  <c r="C14" i="34"/>
  <c r="G21" i="3" l="1"/>
  <c r="G19" i="3"/>
  <c r="G18" i="3"/>
  <c r="G17" i="3"/>
  <c r="G16" i="3"/>
  <c r="G15" i="3"/>
  <c r="G12" i="3"/>
  <c r="F10" i="3"/>
  <c r="F9" i="3" s="1"/>
  <c r="F14" i="3" l="1"/>
  <c r="E10" i="3"/>
  <c r="G10" i="3" s="1"/>
  <c r="I12" i="11"/>
  <c r="I14" i="11" s="1"/>
  <c r="E14" i="11"/>
  <c r="F14" i="11"/>
  <c r="G14" i="11"/>
  <c r="D14" i="11"/>
  <c r="N28" i="23" l="1"/>
  <c r="L28" i="23"/>
  <c r="I28" i="23"/>
  <c r="M40" i="23"/>
  <c r="M41" i="23"/>
  <c r="M42" i="23"/>
  <c r="M43" i="23"/>
  <c r="M44" i="23"/>
  <c r="M45" i="23"/>
  <c r="M39" i="23"/>
  <c r="N46" i="23"/>
  <c r="L46" i="23"/>
  <c r="I46" i="23"/>
  <c r="N37" i="23"/>
  <c r="L37" i="23"/>
  <c r="M31" i="23"/>
  <c r="M32" i="23"/>
  <c r="M33" i="23"/>
  <c r="M30" i="23"/>
  <c r="I37" i="23"/>
  <c r="M12" i="23"/>
  <c r="M13" i="23"/>
  <c r="M14" i="23"/>
  <c r="M15" i="23"/>
  <c r="M16" i="23"/>
  <c r="M17" i="23"/>
  <c r="M11" i="23"/>
  <c r="M21" i="23"/>
  <c r="M22" i="23"/>
  <c r="M23" i="23"/>
  <c r="M24" i="23"/>
  <c r="M25" i="23"/>
  <c r="M26" i="23"/>
  <c r="M20" i="23"/>
  <c r="D46" i="23"/>
  <c r="M46" i="23" s="1"/>
  <c r="D37" i="23"/>
  <c r="D18" i="23"/>
  <c r="D27" i="23"/>
  <c r="M27" i="23" s="1"/>
  <c r="L47" i="23" l="1"/>
  <c r="L48" i="23" s="1"/>
  <c r="D28" i="23"/>
  <c r="M28" i="23" s="1"/>
  <c r="I47" i="23"/>
  <c r="I48" i="23" s="1"/>
  <c r="I50" i="23" s="1"/>
  <c r="D47" i="23"/>
  <c r="M47" i="23" s="1"/>
  <c r="N47" i="23"/>
  <c r="N48" i="23" s="1"/>
  <c r="N50" i="23" s="1"/>
  <c r="M37" i="23"/>
  <c r="M18" i="23"/>
  <c r="E14" i="3"/>
  <c r="G14" i="3" s="1"/>
  <c r="E9" i="3"/>
  <c r="G9" i="3" s="1"/>
  <c r="D48" i="23" l="1"/>
  <c r="D50" i="23" s="1"/>
  <c r="L50" i="23"/>
  <c r="D8" i="92"/>
  <c r="M48" i="23" l="1"/>
  <c r="M50" i="23" s="1"/>
  <c r="J18" i="29"/>
  <c r="H11" i="33" l="1"/>
  <c r="G11" i="33"/>
  <c r="F11" i="33"/>
  <c r="D11" i="33"/>
  <c r="D13" i="30"/>
  <c r="E13" i="30"/>
  <c r="D24" i="22" l="1"/>
  <c r="E24" i="22"/>
  <c r="F24" i="22"/>
  <c r="G24" i="22"/>
  <c r="H24" i="22"/>
  <c r="I24" i="22"/>
  <c r="J24" i="22"/>
  <c r="K24" i="22"/>
  <c r="L24" i="22"/>
  <c r="M24" i="22"/>
  <c r="N24" i="22"/>
  <c r="O24" i="22"/>
  <c r="P24" i="22"/>
  <c r="Q24" i="22"/>
  <c r="R24" i="22"/>
  <c r="S24" i="22"/>
  <c r="E25" i="21"/>
  <c r="F25" i="21"/>
  <c r="G25" i="21"/>
  <c r="H25" i="21"/>
  <c r="D25" i="21"/>
  <c r="T9" i="22"/>
  <c r="T10" i="22"/>
  <c r="T11" i="22"/>
  <c r="T12" i="22"/>
  <c r="T13" i="22"/>
  <c r="T14" i="22"/>
  <c r="T15" i="22"/>
  <c r="T16" i="22"/>
  <c r="T17" i="22"/>
  <c r="T18" i="22"/>
  <c r="T19" i="22"/>
  <c r="T20" i="22"/>
  <c r="T21" i="22"/>
  <c r="T22" i="22"/>
  <c r="T23" i="22"/>
  <c r="T8" i="22"/>
  <c r="I10" i="21"/>
  <c r="I11" i="21"/>
  <c r="I12" i="21"/>
  <c r="I14" i="21"/>
  <c r="I17" i="21"/>
  <c r="I20" i="21"/>
  <c r="I24" i="21"/>
  <c r="I9" i="21"/>
  <c r="I25" i="21" l="1"/>
  <c r="T24" i="22"/>
  <c r="Z11" i="13" l="1"/>
  <c r="Z10" i="13"/>
  <c r="Y13" i="13"/>
  <c r="X13" i="13"/>
  <c r="F20" i="94"/>
  <c r="E14" i="94"/>
  <c r="F14" i="94"/>
  <c r="G14" i="94"/>
  <c r="H14" i="94"/>
  <c r="I14" i="94"/>
  <c r="J14" i="94"/>
  <c r="K14" i="94"/>
  <c r="E31" i="94"/>
  <c r="E32" i="94" s="1"/>
  <c r="G31" i="94"/>
  <c r="H31" i="94"/>
  <c r="I31" i="94"/>
  <c r="I32" i="94" s="1"/>
  <c r="J31" i="94"/>
  <c r="K31" i="94"/>
  <c r="J32" i="94" l="1"/>
  <c r="H32" i="94"/>
  <c r="K32" i="94"/>
  <c r="G32" i="94"/>
  <c r="Z13" i="13"/>
  <c r="D12" i="94"/>
  <c r="D14" i="94" s="1"/>
  <c r="D31" i="94"/>
  <c r="F42" i="9"/>
  <c r="F18" i="9"/>
  <c r="F14" i="9"/>
  <c r="F7" i="83"/>
  <c r="F14" i="83"/>
  <c r="F9" i="83" s="1"/>
  <c r="D25" i="80"/>
  <c r="D10" i="80"/>
  <c r="D16" i="80"/>
  <c r="F13" i="9" l="1"/>
  <c r="D32" i="94"/>
  <c r="E53" i="57"/>
  <c r="E17" i="57"/>
  <c r="E54" i="57" s="1"/>
  <c r="E80" i="57" s="1"/>
  <c r="E106" i="57" s="1"/>
  <c r="F22" i="9" l="1"/>
  <c r="F31" i="94"/>
  <c r="F43" i="9" l="1"/>
  <c r="F32" i="94"/>
</calcChain>
</file>

<file path=xl/sharedStrings.xml><?xml version="1.0" encoding="utf-8"?>
<sst xmlns="http://schemas.openxmlformats.org/spreadsheetml/2006/main" count="1263" uniqueCount="614">
  <si>
    <t>Overview of RWAs</t>
  </si>
  <si>
    <t>Total and average net amount of exposures</t>
  </si>
  <si>
    <t>Geographical breakdown of exposures</t>
  </si>
  <si>
    <t>Concentration of exposures by industry or counterparty types</t>
  </si>
  <si>
    <t>Maturity of exposures</t>
  </si>
  <si>
    <t>Standardised approach – Credit risk exposure and CRM effects</t>
  </si>
  <si>
    <t>Standardised approach</t>
  </si>
  <si>
    <t>Credit risk exposures by exposure class and PD range</t>
  </si>
  <si>
    <t>RWA flow statements of credit risk exposures under the IRB approach</t>
  </si>
  <si>
    <t>IRB approach – Backtesting of PD per exposure class</t>
  </si>
  <si>
    <t>Analysis of CCR exposure by approach</t>
  </si>
  <si>
    <t>CVA capital charge</t>
  </si>
  <si>
    <t>Impact of netting and collateral held on exposure values</t>
  </si>
  <si>
    <t>Composition of collateral for exposures to CCR</t>
  </si>
  <si>
    <t>Other</t>
  </si>
  <si>
    <t>Own funds</t>
  </si>
  <si>
    <t>Leverage ratio</t>
  </si>
  <si>
    <t>a</t>
  </si>
  <si>
    <t>b</t>
  </si>
  <si>
    <t>c</t>
  </si>
  <si>
    <t>RWAs</t>
  </si>
  <si>
    <t>Credit risk (excluding CCR)</t>
  </si>
  <si>
    <t>Of which the standardised approach</t>
  </si>
  <si>
    <t>Of which the advanced IRB (AIRB) approach</t>
  </si>
  <si>
    <t>CCR</t>
  </si>
  <si>
    <t>Of which CVA</t>
  </si>
  <si>
    <t>Of which standardised approach</t>
  </si>
  <si>
    <t>Operational risk</t>
  </si>
  <si>
    <t>Amounts below the thresholds for deduction (subject to 250% risk weight)</t>
  </si>
  <si>
    <t>Floor adjustment</t>
  </si>
  <si>
    <t>Total</t>
  </si>
  <si>
    <t>d</t>
  </si>
  <si>
    <t>e</t>
  </si>
  <si>
    <t>f</t>
  </si>
  <si>
    <t>g</t>
  </si>
  <si>
    <t>Other assets</t>
  </si>
  <si>
    <t>Subordinated loan capital</t>
  </si>
  <si>
    <t>r</t>
  </si>
  <si>
    <t>Deducted</t>
  </si>
  <si>
    <t>Net value of exposures at the end of period</t>
  </si>
  <si>
    <t>Average net exposures over the period</t>
  </si>
  <si>
    <t>Central governments or central banks</t>
  </si>
  <si>
    <t>Institutions</t>
  </si>
  <si>
    <t>Corporates</t>
  </si>
  <si>
    <t>Of which: Specialised lending</t>
  </si>
  <si>
    <t>Of which: SMEs</t>
  </si>
  <si>
    <t>Retail</t>
  </si>
  <si>
    <t>Secured by real estate property</t>
  </si>
  <si>
    <t>SMEs</t>
  </si>
  <si>
    <t>Non-SMEs</t>
  </si>
  <si>
    <t>Qualifying revolving</t>
  </si>
  <si>
    <t>Other retail</t>
  </si>
  <si>
    <t>Equity</t>
  </si>
  <si>
    <t>Total IRB approach</t>
  </si>
  <si>
    <t>Regional governments or local authorities</t>
  </si>
  <si>
    <t>Public sector entities</t>
  </si>
  <si>
    <t>Multilateral development banks</t>
  </si>
  <si>
    <t>International organisations</t>
  </si>
  <si>
    <t>Instirutions</t>
  </si>
  <si>
    <t>Of which SMEs</t>
  </si>
  <si>
    <t>Secured by mortages on immovable property</t>
  </si>
  <si>
    <t>Exposures in default</t>
  </si>
  <si>
    <t>Items associated by particurlarly high risk</t>
  </si>
  <si>
    <t>Covered bonds</t>
  </si>
  <si>
    <t>Claims on institutions and corporates with a short-term credit assessment</t>
  </si>
  <si>
    <t>Collective investments undertakings</t>
  </si>
  <si>
    <t>Equity exposures</t>
  </si>
  <si>
    <t>Other exposures</t>
  </si>
  <si>
    <t>Total standardised approach</t>
  </si>
  <si>
    <t>h</t>
  </si>
  <si>
    <t>i</t>
  </si>
  <si>
    <t>j</t>
  </si>
  <si>
    <t>k</t>
  </si>
  <si>
    <t>l</t>
  </si>
  <si>
    <t>m</t>
  </si>
  <si>
    <t>Secured by mortgages on immovable property</t>
  </si>
  <si>
    <t>Net exposure value</t>
  </si>
  <si>
    <t>On demand</t>
  </si>
  <si>
    <t>&lt;= 1 year</t>
  </si>
  <si>
    <t>&gt; 1 year &lt;= 5 years</t>
  </si>
  <si>
    <t>&gt; 5 years</t>
  </si>
  <si>
    <t>No stated maturity</t>
  </si>
  <si>
    <t>n</t>
  </si>
  <si>
    <t>o</t>
  </si>
  <si>
    <t>p</t>
  </si>
  <si>
    <t>q</t>
  </si>
  <si>
    <t>s</t>
  </si>
  <si>
    <t>u</t>
  </si>
  <si>
    <t>Debt securities</t>
  </si>
  <si>
    <t>Exposure classes</t>
  </si>
  <si>
    <t>Regional government or local authorities</t>
  </si>
  <si>
    <t>Exposures associated with particularly high risk</t>
  </si>
  <si>
    <t>Institutions and corporates with a short-term credit assessment</t>
  </si>
  <si>
    <t>Collective investment undertakings</t>
  </si>
  <si>
    <t>Other items</t>
  </si>
  <si>
    <t xml:space="preserve"> </t>
  </si>
  <si>
    <t>Risk weight</t>
  </si>
  <si>
    <t>Others</t>
  </si>
  <si>
    <t>Of which unrated</t>
  </si>
  <si>
    <t>PD scale</t>
  </si>
  <si>
    <t>Average CCF</t>
  </si>
  <si>
    <t>EAD post CRM and post CCF</t>
  </si>
  <si>
    <t>Average PD</t>
  </si>
  <si>
    <t>Number of obligors</t>
  </si>
  <si>
    <t>Average LGD</t>
  </si>
  <si>
    <t>Average maturity</t>
  </si>
  <si>
    <t>RWA density</t>
  </si>
  <si>
    <t>EL</t>
  </si>
  <si>
    <t>0.00 to &lt;0.15</t>
  </si>
  <si>
    <t>0.15 to &lt;0.25</t>
  </si>
  <si>
    <t>0.25 to &lt;0.50</t>
  </si>
  <si>
    <t>0.75 to &lt;2.50</t>
  </si>
  <si>
    <t>2.50 to &lt;10.00</t>
  </si>
  <si>
    <t>10.00 to &lt;100.00</t>
  </si>
  <si>
    <t>100.00 (Default)</t>
  </si>
  <si>
    <t>Subtotal</t>
  </si>
  <si>
    <t>RWA amounts</t>
  </si>
  <si>
    <t>Capital requirements</t>
  </si>
  <si>
    <t>RWAs as at the end of the previous reporting period</t>
  </si>
  <si>
    <t>Asset size</t>
  </si>
  <si>
    <t>Asset quality</t>
  </si>
  <si>
    <t>Model updates</t>
  </si>
  <si>
    <t>Methodology and policy</t>
  </si>
  <si>
    <t>Acquisitions and disposals</t>
  </si>
  <si>
    <t>Foreign exchange movements</t>
  </si>
  <si>
    <t>RWAs as at the end of the reporting period</t>
  </si>
  <si>
    <t>On-balance-sheet amount</t>
  </si>
  <si>
    <t>Off-balance-sheet amount</t>
  </si>
  <si>
    <t>-</t>
  </si>
  <si>
    <t>Notional</t>
  </si>
  <si>
    <t>Replacement cost/current market value</t>
  </si>
  <si>
    <t>Potential future credit exposure</t>
  </si>
  <si>
    <t>EEPE</t>
  </si>
  <si>
    <t>Multiplier</t>
  </si>
  <si>
    <t>EAD post CRM</t>
  </si>
  <si>
    <t>Mark to market</t>
  </si>
  <si>
    <t>Original exposure</t>
  </si>
  <si>
    <t>IMM (for derivatives and SFTs)</t>
  </si>
  <si>
    <t>Of which securities financing transactions</t>
  </si>
  <si>
    <t>Of which derivatives and long settlement transactions</t>
  </si>
  <si>
    <t>Of which from contractual cross-product netting</t>
  </si>
  <si>
    <t>Financial collateral simple method (for SFTs)</t>
  </si>
  <si>
    <t>Financial collateral comprehensive method (for SFTs)</t>
  </si>
  <si>
    <t>VaR for SFTs</t>
  </si>
  <si>
    <t>Exposure value</t>
  </si>
  <si>
    <t>Total portfolios subject to the advanced method</t>
  </si>
  <si>
    <t>(i) VaR component (including the 3× multiplier)</t>
  </si>
  <si>
    <t>(ii) SVaR component (including the 3× multiplier)</t>
  </si>
  <si>
    <t>All portfolios subject to the standardised method</t>
  </si>
  <si>
    <t>EU4</t>
  </si>
  <si>
    <t>Based on the original exposure method</t>
  </si>
  <si>
    <t>Total subject to the CVA capital charge</t>
  </si>
  <si>
    <t>Gross positive fair value or net carrying amount</t>
  </si>
  <si>
    <t>Netting benefits</t>
  </si>
  <si>
    <t>Netted current credit exposure</t>
  </si>
  <si>
    <t>Collateral held</t>
  </si>
  <si>
    <t>Net credit exposure</t>
  </si>
  <si>
    <t>Derivatives</t>
  </si>
  <si>
    <t>SFTs</t>
  </si>
  <si>
    <t>Cross-product netting</t>
  </si>
  <si>
    <t>Collateral used in derivative transactions</t>
  </si>
  <si>
    <t>Collateral used in SFTs</t>
  </si>
  <si>
    <t>Fair value of collateral received</t>
  </si>
  <si>
    <t>Fair value of posted collateral</t>
  </si>
  <si>
    <t>Segregated</t>
  </si>
  <si>
    <t>Unsegregated</t>
  </si>
  <si>
    <t>RWA</t>
  </si>
  <si>
    <t>20a</t>
  </si>
  <si>
    <t>20b</t>
  </si>
  <si>
    <t>20c</t>
  </si>
  <si>
    <t xml:space="preserve"> Agriculture, forestry and fishing</t>
  </si>
  <si>
    <t xml:space="preserve"> Mining and quarrying</t>
  </si>
  <si>
    <t xml:space="preserve"> Manufacturing</t>
  </si>
  <si>
    <t xml:space="preserve"> Electricity, gas, steam and air conditioning supply</t>
  </si>
  <si>
    <t xml:space="preserve"> Water supply</t>
  </si>
  <si>
    <t xml:space="preserve"> Construction</t>
  </si>
  <si>
    <t xml:space="preserve"> Wholesale and retail trade</t>
  </si>
  <si>
    <t xml:space="preserve"> Transport and storage</t>
  </si>
  <si>
    <t xml:space="preserve"> Accommodation and food service activities</t>
  </si>
  <si>
    <t xml:space="preserve"> Information and communication</t>
  </si>
  <si>
    <t xml:space="preserve"> Real estate activities</t>
  </si>
  <si>
    <t xml:space="preserve"> Professional, scientific and technical activities</t>
  </si>
  <si>
    <t xml:space="preserve"> Administrative and support service activities</t>
  </si>
  <si>
    <t xml:space="preserve"> Public administration and defence, compulsory social security</t>
  </si>
  <si>
    <t xml:space="preserve"> Education</t>
  </si>
  <si>
    <t xml:space="preserve"> Human health services and social work activities</t>
  </si>
  <si>
    <t xml:space="preserve"> Arts, entertainment and recreation</t>
  </si>
  <si>
    <t xml:space="preserve"> Other services</t>
  </si>
  <si>
    <t xml:space="preserve"> Total</t>
  </si>
  <si>
    <t>Name</t>
  </si>
  <si>
    <t>Comment</t>
  </si>
  <si>
    <t>Frequency</t>
  </si>
  <si>
    <t>Quarterly</t>
  </si>
  <si>
    <t>Leverage ratio total exposure measure</t>
  </si>
  <si>
    <t>Summary reconciliation of accounting assets and leverage ratio exposures</t>
  </si>
  <si>
    <t>Leverage ratio common disclosure</t>
  </si>
  <si>
    <t>Encumbered and unencumbered assets</t>
  </si>
  <si>
    <t>Collateral received</t>
  </si>
  <si>
    <t>Sources of encumberance</t>
  </si>
  <si>
    <t>CRR leverage ratio exposures</t>
  </si>
  <si>
    <t>On-balance sheet exposures (excluding derivatives and SFTs)</t>
  </si>
  <si>
    <t>On-balance sheet items (excluding derivatives, SFTs and fiduciary assets, but including collateral)</t>
  </si>
  <si>
    <t>(Asset amounts deducted in determining Tier 1 capital)</t>
  </si>
  <si>
    <t>Derivatives exposures</t>
  </si>
  <si>
    <t>Replacement cost associated with all derivatives transactions (ie net of eligible cash variation margin)</t>
  </si>
  <si>
    <t>Add-on amounts for PFE associated with all derivatives transactions (mark- to-market method)</t>
  </si>
  <si>
    <t>(Deductions of receivables assets for cash variation margin provided in derivatives transactions)</t>
  </si>
  <si>
    <t>SFT exposures</t>
  </si>
  <si>
    <t>Gross SFT assets (with no recognition of netting), after adjusting for sales accounting transactions</t>
  </si>
  <si>
    <t>(Netted amounts of cash payables and cash receivables of gross SFT assets)</t>
  </si>
  <si>
    <t>Counterparty credit risk exposure for SFT assets</t>
  </si>
  <si>
    <t>Other off-balance sheet exposures</t>
  </si>
  <si>
    <t>Off-balance sheet exposures at gross notional amount</t>
  </si>
  <si>
    <t>(Adjustments for conversion to credit equivalent amounts)</t>
  </si>
  <si>
    <t>Capital and total exposure mesure</t>
  </si>
  <si>
    <t>Tier 1 capital</t>
  </si>
  <si>
    <t>Split-up of on balance sheet exposures</t>
  </si>
  <si>
    <t>Total on-balance sheet exposures (excluding derivatives, SFTs, and exempted exposures), of which:</t>
  </si>
  <si>
    <t>EU-1</t>
  </si>
  <si>
    <t>EU-2</t>
  </si>
  <si>
    <t>EU-3</t>
  </si>
  <si>
    <t>EU-4</t>
  </si>
  <si>
    <t>EU-5</t>
  </si>
  <si>
    <t>EU-6</t>
  </si>
  <si>
    <t>EU-7</t>
  </si>
  <si>
    <t>EU-8</t>
  </si>
  <si>
    <t>EU-9</t>
  </si>
  <si>
    <t>EU-10</t>
  </si>
  <si>
    <t>EU-11</t>
  </si>
  <si>
    <t>EU-12</t>
  </si>
  <si>
    <t>Trading book exposures</t>
  </si>
  <si>
    <t>Banking book exposures, of which:</t>
  </si>
  <si>
    <t>Exposures treated as sovereigns</t>
  </si>
  <si>
    <t>Exposures to regional governments, MDB, international organisations and PSE not treated as sovereigns</t>
  </si>
  <si>
    <t>Secured by mortgages of immovable properties</t>
  </si>
  <si>
    <t>Retail exposures</t>
  </si>
  <si>
    <t>Corporate</t>
  </si>
  <si>
    <t>Other exposures (eg equity, securitisations, and other non-credit obligation assets)</t>
  </si>
  <si>
    <t>Capital instruments and the related share premium accounts</t>
  </si>
  <si>
    <t>5a</t>
  </si>
  <si>
    <t>Common Equity Tier 1 (CET1) capital before regulatory adjustments</t>
  </si>
  <si>
    <t>Common Equity Tier 1 (CET1) capital: regulatory adjustments</t>
  </si>
  <si>
    <t>Retained earnings</t>
  </si>
  <si>
    <t>Accumulated other comprehensive income (and other reserves)</t>
  </si>
  <si>
    <t>Additional value adjustments (negative amount)</t>
  </si>
  <si>
    <t>25a</t>
  </si>
  <si>
    <t>25b</t>
  </si>
  <si>
    <t>Tier 2 (T2) capital: instruments and provisions</t>
  </si>
  <si>
    <t>Capital ratios and buffers</t>
  </si>
  <si>
    <t>Amounts below the thresholds for deduction (before risk weighting)</t>
  </si>
  <si>
    <t>Intangible assets (net of related tax liability) (negative amount)</t>
  </si>
  <si>
    <t>Fair value reserves related to gains or losses on cash flow hedges</t>
  </si>
  <si>
    <t>Negative amounts resulting from the calculation of expected loss amounts</t>
  </si>
  <si>
    <t>Direct and indirect holdings by an institution of own CET1 instruments (negative amount)</t>
  </si>
  <si>
    <t>Total regulatory adjustments to Common Equity Tier 1 (CET1)</t>
  </si>
  <si>
    <t>of which: classified as equity under applicable accounting standards</t>
  </si>
  <si>
    <t>Direct and indirect holdings by an institution of own AT1 instruments (negative amount)</t>
  </si>
  <si>
    <t>Qualifying T2 deductions that exceed the T2 capital of the institution (negative amount)</t>
  </si>
  <si>
    <t>Additional Tier 1 (AT1) capital</t>
  </si>
  <si>
    <t>Credit risk adjustments</t>
  </si>
  <si>
    <t>Tier 2 (T2) capital</t>
  </si>
  <si>
    <t>Total risk weighted assets</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</si>
  <si>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</si>
  <si>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</si>
  <si>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</si>
  <si>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on inclusion of credit risk adjustments in T2 under internal ratings-based approach</t>
  </si>
  <si>
    <t>Capital instruments’ main features template</t>
  </si>
  <si>
    <t>Issuer</t>
  </si>
  <si>
    <t>9a</t>
  </si>
  <si>
    <t>Regulatory treatment</t>
  </si>
  <si>
    <t>9b</t>
  </si>
  <si>
    <t>Accounting classification</t>
  </si>
  <si>
    <t>Original date of issuance</t>
  </si>
  <si>
    <t>Perpetual or dated</t>
  </si>
  <si>
    <t>Original maturity date</t>
  </si>
  <si>
    <t>Issuer call subject to prior supervisory approval</t>
  </si>
  <si>
    <t>Noncumulative or cumulative</t>
  </si>
  <si>
    <t>If convertible, conversion trigger(s)</t>
  </si>
  <si>
    <t>If write-down, write-down trigger(s)</t>
  </si>
  <si>
    <t>If write-down, full or partial</t>
  </si>
  <si>
    <t>Non-compliant transitioned features</t>
  </si>
  <si>
    <t>NOK</t>
  </si>
  <si>
    <t>EUR</t>
  </si>
  <si>
    <t>No.</t>
  </si>
  <si>
    <t>Own funds disclosure template</t>
  </si>
  <si>
    <t>IRB approach – Credit risk exposures by exposure class and PD range</t>
  </si>
  <si>
    <t>Chpt. 4.5</t>
  </si>
  <si>
    <t>Chpt. 4.15</t>
  </si>
  <si>
    <t>Chpt. 4.12</t>
  </si>
  <si>
    <t>Exposures before CCF and CRM</t>
  </si>
  <si>
    <t>Exposures post CCF and CRM</t>
  </si>
  <si>
    <t>Higher-risk categories</t>
  </si>
  <si>
    <t>Off-balance-sheet exposurespre-CCF</t>
  </si>
  <si>
    <t>Value adjust-ments and provisions</t>
  </si>
  <si>
    <t>Retail - Secured by real estate property - SME</t>
  </si>
  <si>
    <t>Retail - Secured by real estate property - non-SME</t>
  </si>
  <si>
    <t>Retail - Secured by real estate property</t>
  </si>
  <si>
    <t>Retail - Other - SME</t>
  </si>
  <si>
    <t>Retail - Other - non-SME</t>
  </si>
  <si>
    <t>Retail - Other</t>
  </si>
  <si>
    <t>IRB Total</t>
  </si>
  <si>
    <t>Contents (linked)</t>
  </si>
  <si>
    <t>Template 4 - EU OV1</t>
  </si>
  <si>
    <t>Template 7 - EU CRB-B</t>
  </si>
  <si>
    <t>Template 8 - EU CRB-C</t>
  </si>
  <si>
    <t>Template 9 - EU CRB-D</t>
  </si>
  <si>
    <t>Split-up of on balance sheet exposures (excluding derivatives, SFTs and exempted exposures)</t>
  </si>
  <si>
    <t>Template 10 - EU CRB-E</t>
  </si>
  <si>
    <t>Template 19 - EU CR4</t>
  </si>
  <si>
    <t>Template 20 - EU CR5</t>
  </si>
  <si>
    <t>Template 21 - EU CR6</t>
  </si>
  <si>
    <t>Template 23 - EU CR8</t>
  </si>
  <si>
    <t>Template 24 - EU CR9</t>
  </si>
  <si>
    <t>Template 25 - EU CRR1</t>
  </si>
  <si>
    <t>Template 26 - EU CRR2</t>
  </si>
  <si>
    <t>Template 31 - EU CRR5-A</t>
  </si>
  <si>
    <t>Template 32 - EU CRR5-B</t>
  </si>
  <si>
    <t>* European Banking Authority - Final report on the guidelines on disclosure requirements under part eight of regulation 575 2013 (EBA-GL-2016-11)</t>
  </si>
  <si>
    <t>Not applicable</t>
  </si>
  <si>
    <t>Geographical distribution of credit exposures used in the countercyclical capital buffer</t>
  </si>
  <si>
    <t>Amount of institution-specific countercyclical capital buffer</t>
  </si>
  <si>
    <t>Reference EBA*</t>
  </si>
  <si>
    <t>Annually</t>
  </si>
  <si>
    <t>Semi-annually</t>
  </si>
  <si>
    <t>a) template is not applicable to SpareBank 1 Østlandet or b) data is not available at the time of the reporting.</t>
  </si>
  <si>
    <t>Hybrid capital</t>
  </si>
  <si>
    <t>Common Equity Tier 1 capital: Instruments and reserves</t>
  </si>
  <si>
    <t>Minority interests (amount allowed in CET1)</t>
  </si>
  <si>
    <t>Of which: Issued capital</t>
  </si>
  <si>
    <t>Of which: Premium fund</t>
  </si>
  <si>
    <t>Deferred tax assets that rely on future profitabilty excluding those arising from temporary differences (net of related tax liability where the conditions in Article 48 (3) are met) (negative amount)</t>
  </si>
  <si>
    <t>Gains or losses on liabilities valued at fair value due to changes in own credit standing</t>
  </si>
  <si>
    <t>Defined-benefit pension fund assets (negative amount)</t>
  </si>
  <si>
    <t>Direct, indirect and synthetic holdings of the CET1 instruments of financial sector entities' where those entities have reciprocal cross holdings with the institution designed to inflate artificially the own funds of the institutions (negative amount)</t>
  </si>
  <si>
    <t>Direct, indirect and synthetic holdings of CET1 instruments of financial sector companies where the institution does not have a significant investment in those entities (amount above the 10% threshold and net of eligible short positions) (negative amount)</t>
  </si>
  <si>
    <t>Direct, indirect and synthetic holdings of CET1 instruments of financial sector companies where the institution has a significant investment in those entities (amount above the 10% threshold and net of eligible short positions) (negative amount)</t>
  </si>
  <si>
    <t>Deferred tax asset arising from to temporary differences (amount above 10% threshold, net of related tax liability where the conditions in Article 38 (3) are met) (negative amount)</t>
  </si>
  <si>
    <t>Amounts that exceeds the exception threshold of 17.65% (negative amount)</t>
  </si>
  <si>
    <t>of which: direct and indirect holdings of CET1 instruments of financial sector entities where the institution has a significant investment in those entities (negative amount)</t>
  </si>
  <si>
    <t>of which: deferred tax asset arising from temporary differences (negative amount)</t>
  </si>
  <si>
    <t>Losses for the current financial year</t>
  </si>
  <si>
    <t>Foreseeable tax charges relating to CET1 items (negative amount)</t>
  </si>
  <si>
    <t>Qualifying AT1 deductions that exceed the AT1 capital of the institutions (negative amount)</t>
  </si>
  <si>
    <t>Common Equity Tier 1 capital</t>
  </si>
  <si>
    <t>Additional Tier 1 (AT1) capital: instruments</t>
  </si>
  <si>
    <t>of which: classified as debt under applicable accounting standards</t>
  </si>
  <si>
    <t>Amount of qualifying items referred to in Article 484 (4) and the related share premium accounts subject to phase out from AT1</t>
  </si>
  <si>
    <t>Additional Tier 1 (AT1) capital before regulatory adjustments</t>
  </si>
  <si>
    <t>Additional Tier 1 (AT1) capital: regulatory adjustments</t>
  </si>
  <si>
    <t>Direct, indirect and synthetic holdings of the AT1 instruments of financial sector entities' where those entities have reciprocal cross holdings with the institution designed to inflate artificially the own funds of the institutions (negative amount)</t>
  </si>
  <si>
    <t>Direct, indirect and synthetic holdings of AT1 instruments of financial sector companies where the institution does not have a significant investment in those entities (amount above the 10% threshold and net of eligible short positions) (negative amount)</t>
  </si>
  <si>
    <t>Total regulatory adjustments to Additional Tier 1 (AT1) capital</t>
  </si>
  <si>
    <t>Amount of qualifying items referres to in Article 484 (5) and the related share premium accounts subject to phase out from T2</t>
  </si>
  <si>
    <t>Tier 2 (T2) capital before regulatory adjustments</t>
  </si>
  <si>
    <t>Tier 2 (T2) capital: regulatory adjustments</t>
  </si>
  <si>
    <t>54a</t>
  </si>
  <si>
    <t>54b</t>
  </si>
  <si>
    <t>Total capital</t>
  </si>
  <si>
    <t>Direct and indirect holdings by an institutions of own T2 instruments and subordinated loans (negative amount)</t>
  </si>
  <si>
    <t>Direct, indirect and synthetic holdings of T2 instruments of financial sector companies where the institution does not have a significant investment in those entities (amount above the 10% threshold and net of eligible short positions) (negative amount)</t>
  </si>
  <si>
    <t>of which: new holdings not subject to transitional rules</t>
  </si>
  <si>
    <t>of which: holdings from before January 1st 2013 subject to transitional rules</t>
  </si>
  <si>
    <t>Direct, indirect and synthetic holdings of T2 instruments of financial sector companies where the institution has a significant investment in those entities (amount above the 10% threshold and net of eligible short positions) (negative amount)</t>
  </si>
  <si>
    <t>Total regulatory adjustments to Tier 2 (T2) capital</t>
  </si>
  <si>
    <t>Common Equity Tier 1 (as a percentage of total risk exposure amount</t>
  </si>
  <si>
    <t>Tier 1 (as a percentage of total risk exposure amount</t>
  </si>
  <si>
    <t>Total capital (as a percentage of total risk exposure amount</t>
  </si>
  <si>
    <t>Direct and indirect holdings of the capital of financial sector entities where the institutions does not have a significant investment in those entities (amount below 10 % threshold and net of eligible short positions)</t>
  </si>
  <si>
    <t>Direct and indirect holdings of the capital of financial sector entities where the institutions has a significant investment in those entities (amount below 10 % threshold and net of eligible short positions)</t>
  </si>
  <si>
    <t>Deferred tax assets arising from temporary differences (amount below 10 % threshold, net og related tax liability where the conditions in Article 38 (3) are met)</t>
  </si>
  <si>
    <t>Applicable caps in the inclusion in Tier 2</t>
  </si>
  <si>
    <t>Unique identifier (ISIN, Bllomberg identifier etc.)</t>
  </si>
  <si>
    <t>Governing law(s) for the instrument</t>
  </si>
  <si>
    <t>Transtitional CRR rules</t>
  </si>
  <si>
    <t>Post-transtitional CRR rules</t>
  </si>
  <si>
    <t>Level of eligibility</t>
  </si>
  <si>
    <t>Instrument type</t>
  </si>
  <si>
    <t>Nominal amunt</t>
  </si>
  <si>
    <t>Perpetual</t>
  </si>
  <si>
    <t>No maturity</t>
  </si>
  <si>
    <t>No</t>
  </si>
  <si>
    <t>Amount recognised in regulatory capital</t>
  </si>
  <si>
    <t>Issue Price (NOK)</t>
  </si>
  <si>
    <t>Redemption price (NOK)</t>
  </si>
  <si>
    <t>Norwegian law</t>
  </si>
  <si>
    <t>Optional call date, contingent call dates and redemtion amount</t>
  </si>
  <si>
    <t>Subsequent call dates</t>
  </si>
  <si>
    <t>Conversion and write-down features</t>
  </si>
  <si>
    <t>Coupons and dividends</t>
  </si>
  <si>
    <t>Fixed of floating coupons/dividends</t>
  </si>
  <si>
    <t>Coupon rate and any related index</t>
  </si>
  <si>
    <t>Existenence of a dividend stopper</t>
  </si>
  <si>
    <t>Fully discretionary, partially discretionary or mandatory (i terms of timing)</t>
  </si>
  <si>
    <t>Fully discretionary, partially discretionary or mandatory (i terms of amount)</t>
  </si>
  <si>
    <t>Existence of step up of other incentive to redeem</t>
  </si>
  <si>
    <t>If convertible, fully or partially</t>
  </si>
  <si>
    <t>If convertible, conversion rate</t>
  </si>
  <si>
    <t>If convertible, mandatory or optional conversion</t>
  </si>
  <si>
    <t>If convertible, instrument type which it converts to</t>
  </si>
  <si>
    <t>If convertible, issuer of instrument type which it converts to</t>
  </si>
  <si>
    <t>Write-down feature</t>
  </si>
  <si>
    <t>If write-down, permanent or temporary</t>
  </si>
  <si>
    <t>If temporary write-down, description of write-up mechanism</t>
  </si>
  <si>
    <t>Position in subordination hierarchy in liquidation (instrument type senior to instrument)</t>
  </si>
  <si>
    <t>Specification of non-compliant transitioned features</t>
  </si>
  <si>
    <t>Convertible or non-convertible</t>
  </si>
  <si>
    <t>Non-convertible</t>
  </si>
  <si>
    <t>Yes</t>
  </si>
  <si>
    <t>The bonds can be written down with final effect or converted to another type of current tier 1 capital if the Financial Supervisory Authority of Norway or another competent public agency orders such a write-down or conversion pursuant to the current legislation at any given time, including due to serious failures in financial strength and when the authorities consider the write-down or conversion necessary to avoid winding-up.</t>
  </si>
  <si>
    <t>Ref. section 24</t>
  </si>
  <si>
    <t>Current minimum requirement. The bonds can be written down with final effect or converted to another type of current tier 1 capital if the Financial Supervisory Authority of Norway or another competent public agency orders such a write-down or conversion pursuant to the current legislation at any given time, including due to serious failures in financial strength and when the authorities consider the write-down or conversion necessary to avoid winding-up.</t>
  </si>
  <si>
    <t>Currently: 5% tier 1 capital ratio and 8% capital ratio stipulated in the Calculation Regulations</t>
  </si>
  <si>
    <t>A partial write-down is carried out by any interest accrued on the bonds being written down first and the bonds then being written down by a pro rata drawing of the bonds between the bond owners or by reducing the redemption price, or in other ways that result in the envisaged financial result. The bond trustee can split the face value in connection with write-downs. The bond yield requirement lapses in the period the bonds are written down.</t>
  </si>
  <si>
    <t>Temporary</t>
  </si>
  <si>
    <t>After writing down the bonds, the issuer can write up bonds and pay bond yields in accordance with the current rules at any given time for such write-ups and interest payments.</t>
  </si>
  <si>
    <t>NO0010745920</t>
  </si>
  <si>
    <t>NO0010746191</t>
  </si>
  <si>
    <t>NO0010767643</t>
  </si>
  <si>
    <t>NO0010811318</t>
  </si>
  <si>
    <t>Additional Tier 1</t>
  </si>
  <si>
    <t>Tier 2</t>
  </si>
  <si>
    <t>(Sub-) Consolidated</t>
  </si>
  <si>
    <t>Other equty instrument</t>
  </si>
  <si>
    <t>Liabilites - amortised cost</t>
  </si>
  <si>
    <t>Dated</t>
  </si>
  <si>
    <t>Floating</t>
  </si>
  <si>
    <t>Mandatory</t>
  </si>
  <si>
    <t>Full flexibilty</t>
  </si>
  <si>
    <t>Non-cumulative</t>
  </si>
  <si>
    <t>Cumulative</t>
  </si>
  <si>
    <t>Minimum capital requirements (8 %)</t>
  </si>
  <si>
    <t>Total on-balance sheet exposures (excluding derivatives, SFTs and fiduciary assets)</t>
  </si>
  <si>
    <t>Total derivatives exposures</t>
  </si>
  <si>
    <t>Total securities financing transaction exposures</t>
  </si>
  <si>
    <t>Chpt. 2.1.1</t>
  </si>
  <si>
    <t>Equity instruments</t>
  </si>
  <si>
    <t>Assets of the reporting institution</t>
  </si>
  <si>
    <t>Of which EHQLA and HQLA</t>
  </si>
  <si>
    <t>Of which notionally elligble EHQLA and HQLA</t>
  </si>
  <si>
    <t>Fair value of unencumbered assets</t>
  </si>
  <si>
    <t>Carrying amount of unencumbered assets</t>
  </si>
  <si>
    <t>Fair value of encumbered assets</t>
  </si>
  <si>
    <t>Carrying amount of encumbered assets</t>
  </si>
  <si>
    <t>Own debt securities issued other than own covered bonds or asset-backed securities</t>
  </si>
  <si>
    <t>Other collateral received</t>
  </si>
  <si>
    <t>Loans on demand</t>
  </si>
  <si>
    <t>Collateral received by the reporting institution</t>
  </si>
  <si>
    <t>Fair value of collateral received or own debt securities issued available for encumbrance</t>
  </si>
  <si>
    <t>Unencumbered</t>
  </si>
  <si>
    <t>Fair value of encumbered collateral received or own debt securities issued</t>
  </si>
  <si>
    <t>Carrying amount of selected financial liabilities</t>
  </si>
  <si>
    <t>Assets, collateral received and own
debt securities issued other than covered bonds and ABSs encumbered</t>
  </si>
  <si>
    <t>Matching liabilities, contingent liabilities or securities lent</t>
  </si>
  <si>
    <t>Frequency: Semi-annually</t>
  </si>
  <si>
    <t>Frequency: Annually</t>
  </si>
  <si>
    <t>Geographical distribution of credit exposures relevant for the calculation of the countercyclical capital buffer</t>
  </si>
  <si>
    <t>Exposure value for SA</t>
  </si>
  <si>
    <t>Norway</t>
  </si>
  <si>
    <t>Exposure value for IRB</t>
  </si>
  <si>
    <t>General credit exposures</t>
  </si>
  <si>
    <t>Sum of long and short position of trading book</t>
  </si>
  <si>
    <t>Value of trading book exposure for internal models</t>
  </si>
  <si>
    <t>Trading book ezposure</t>
  </si>
  <si>
    <t>Securitisation exposure</t>
  </si>
  <si>
    <t>Own funds requirements</t>
  </si>
  <si>
    <t>Of which: General credit exposures</t>
  </si>
  <si>
    <t>Of which: Trading book exposure</t>
  </si>
  <si>
    <t>Of which: Securitisation exposure</t>
  </si>
  <si>
    <t>Own funds requirements weights</t>
  </si>
  <si>
    <t>Countercyclical capital buffer rate</t>
  </si>
  <si>
    <t>Amount</t>
  </si>
  <si>
    <t>Total risk exposure amount</t>
  </si>
  <si>
    <t>Institution specific countercyclical buffer rate</t>
  </si>
  <si>
    <t>Institution specific countercyclical buffer requirement</t>
  </si>
  <si>
    <t>Items associated with particularly high risk</t>
  </si>
  <si>
    <t>Net value</t>
  </si>
  <si>
    <t>With regards to the templates specified by EBA in GL-2016-11, some of the templates are not included. This is due to one of the following reasons:</t>
  </si>
  <si>
    <t>Last update</t>
  </si>
  <si>
    <t>3a</t>
  </si>
  <si>
    <t>Funds for general banking risk</t>
  </si>
  <si>
    <t>Amount of qualifying items referred to in Article (484 (3) and the related share premium accounts subject to phase ut from CET1</t>
  </si>
  <si>
    <t>Government contributions of CET1 capital instruments capital covered by transitional rules</t>
  </si>
  <si>
    <t>Independently reviewed interim profits net of any foreseeable charge or dividend</t>
  </si>
  <si>
    <t>Empty set in the EEA</t>
  </si>
  <si>
    <t>Any increase in equity that results from securities assets</t>
  </si>
  <si>
    <t>20d</t>
  </si>
  <si>
    <t>of which: qualified holdings outside the financial sector (negative amount)</t>
  </si>
  <si>
    <t>of which: securitisation positions (negative amount)</t>
  </si>
  <si>
    <t>of which: free deliveries (negative amount)</t>
  </si>
  <si>
    <t>Exposure amount of the following items which qualify for a risk-weight of 1 250 %, where the institutions opts for the deduction alternative</t>
  </si>
  <si>
    <t>Adjustments in common equity tier 1 capital due to transitional rules</t>
  </si>
  <si>
    <t>26a</t>
  </si>
  <si>
    <t>Transitional rules for regulatory filters related to unrealised gains and losses</t>
  </si>
  <si>
    <t>of which: filter for unrealised loss 1</t>
  </si>
  <si>
    <t>of which: filter for unrealised loss 2</t>
  </si>
  <si>
    <t>of which: filter for unrealised gain 1 (negative amount)</t>
  </si>
  <si>
    <t>of which: filter for unrealised gain 2 (negative amount)</t>
  </si>
  <si>
    <t>26b</t>
  </si>
  <si>
    <t>Amounts that must be deducted from or added to common equity tier 1 capital due to transitional rules for other filters and deductions</t>
  </si>
  <si>
    <t>Qualifying Tier 1 capital included in consolidated AT1 capital (including minority interests no included in row 5) issued by subsidiaries and held by third parties</t>
  </si>
  <si>
    <t>of which: instruments issued by subsidiary subject to phase out</t>
  </si>
  <si>
    <t>41a</t>
  </si>
  <si>
    <t>41b</t>
  </si>
  <si>
    <t>41c</t>
  </si>
  <si>
    <t>of which…</t>
  </si>
  <si>
    <t>Direct, indirect and synthetic holdings of AT1 instruments of financial sector companies where the institution has a significant investment in those entities (amount above the 10% threshold and net of eligible short positions) (negative amount)</t>
  </si>
  <si>
    <t>Adjustments in AT1 capital in accordance with transitional rules (Negative amount)</t>
  </si>
  <si>
    <t>Deductions in AT1 capital instead of CET1 capital in accordance with transitional rules (negative amount)</t>
  </si>
  <si>
    <t>Deductions in AT1 capital instead of T2 capital in accordance with transitional rules (negative amount)</t>
  </si>
  <si>
    <t>Amount deducted or added to T1 capital in accordance with transitional rules with other regulatory filters and deductions</t>
  </si>
  <si>
    <t>of which:…</t>
  </si>
  <si>
    <t>Qualifying own funds instruments included in consolidated T2 capital (including minority interests and AT1 instruments not included in rows 5 or 34) issued by subsidiaries and held by third parties</t>
  </si>
  <si>
    <t>of which: instruments issued by subsidiaries subject to phase out</t>
  </si>
  <si>
    <t>56a</t>
  </si>
  <si>
    <t>56b</t>
  </si>
  <si>
    <t>56c</t>
  </si>
  <si>
    <t>Adjustments in T2 capital in accordance with transitional rules (Negative amount)</t>
  </si>
  <si>
    <t>Deductions in T2 capital instead of CET1 capital in accordance with transitional rules (negative amount)</t>
  </si>
  <si>
    <t>Amount deducted or added to T2 capital in accordance with transitional rules with other regulatory filters and deductions</t>
  </si>
  <si>
    <t>Deductions in T2 capital instead of AT1 capital in accordance with transitional rules (negative amount)</t>
  </si>
  <si>
    <t>59a</t>
  </si>
  <si>
    <t>of which: amount not deducted from CET1</t>
  </si>
  <si>
    <t>of which: amount not deducted from AT1</t>
  </si>
  <si>
    <t>of which: amount not deducted from T2</t>
  </si>
  <si>
    <t>Increase in risk weighted assets in accordance with transitional rules</t>
  </si>
  <si>
    <t>67a</t>
  </si>
  <si>
    <t>Not relevant in EEA regulation</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</si>
  <si>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</si>
  <si>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</si>
  <si>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</si>
  <si>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</si>
  <si>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</si>
  <si>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</si>
  <si>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</si>
  <si>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NO0010826696</t>
  </si>
  <si>
    <t>NO0010835408</t>
  </si>
  <si>
    <t>NO0010833908</t>
  </si>
  <si>
    <t>Of which the foundation IRB (FIRB) approach</t>
  </si>
  <si>
    <t xml:space="preserve">Summary reconciliation of accounting assets and leverage ratio exposures </t>
  </si>
  <si>
    <t>EU-6a</t>
  </si>
  <si>
    <t>EU-6b</t>
  </si>
  <si>
    <t xml:space="preserve">Total assets as per published financial statements </t>
  </si>
  <si>
    <t xml:space="preserve">Adjustment for entities which are consolidated for accounting purposes but are outside the scope of regulatory consolidation </t>
  </si>
  <si>
    <t xml:space="preserve">(Adjustment for fiduciary assets recognised on the balance sheet pursuant to the applicable accounting framework but excluded from the leverage ratio total exposure measure in accordance with Article 429(13) of Regulation (EU) No 575/2013) </t>
  </si>
  <si>
    <t xml:space="preserve">Adjustments for derivative financial instruments </t>
  </si>
  <si>
    <t xml:space="preserve">Adjustment for securities financing transactions (SFTs) </t>
  </si>
  <si>
    <t xml:space="preserve">Adjustment for off-balance sheet items (ie conversion to credit equivalent amounts of off-balance sheet exposures) </t>
  </si>
  <si>
    <t xml:space="preserve">(Adjustment for intragroup exposures excluded from the leverage ratio total exposure measure in accordance with Article 429(7) of Regulation (EU) No 575/2013) </t>
  </si>
  <si>
    <t xml:space="preserve">(Adjustment for exposures excluded from the leverage ratio total exposure measure in accordance with Article 429(14) of Regulation (EU) No 575/2013) </t>
  </si>
  <si>
    <t xml:space="preserve">Other adjustments </t>
  </si>
  <si>
    <t xml:space="preserve">Leverage ratio total exposure measure </t>
  </si>
  <si>
    <t>t</t>
  </si>
  <si>
    <t>v</t>
  </si>
  <si>
    <t>w</t>
  </si>
  <si>
    <t>Activities of household as employers</t>
  </si>
  <si>
    <t>Residential property</t>
  </si>
  <si>
    <t>Private individuals</t>
  </si>
  <si>
    <t>Financial and insuranse activities</t>
  </si>
  <si>
    <t>Frequency: Annual</t>
  </si>
  <si>
    <t>Exposure class</t>
  </si>
  <si>
    <t>PD range</t>
  </si>
  <si>
    <t>Weighted average PD</t>
  </si>
  <si>
    <t>Arithmetic average PD by obligor</t>
  </si>
  <si>
    <t>Defaulted obligors in the year</t>
  </si>
  <si>
    <t>Of which new obligors</t>
  </si>
  <si>
    <t>Average historical annual default rate</t>
  </si>
  <si>
    <t>End of previous year</t>
  </si>
  <si>
    <t>End of the year</t>
  </si>
  <si>
    <t>0-40%</t>
  </si>
  <si>
    <t>IRB_RESIDENTIAL_MORTGAGE</t>
  </si>
  <si>
    <t>Q4 2019</t>
  </si>
  <si>
    <t>GBP</t>
  </si>
  <si>
    <t xml:space="preserve">SpareBank 1 Boligkreditt </t>
  </si>
  <si>
    <t>NO0010850621</t>
  </si>
  <si>
    <t>NO0010842222</t>
  </si>
  <si>
    <t>3 month NIBOR + 3.60 %</t>
  </si>
  <si>
    <t>3 month NIBOR + 3.10 %</t>
  </si>
  <si>
    <t>3 month NIBOR + 1.53 %</t>
  </si>
  <si>
    <t>3 month NIBOR + 1.67 %</t>
  </si>
  <si>
    <t>3 month NIBOR + 1.80 %</t>
  </si>
  <si>
    <t>3 month NIBOR + 3.40 %</t>
  </si>
  <si>
    <t>3 month NIBOR + 1.92 %</t>
  </si>
  <si>
    <t>Senior non-preferred debt instruments</t>
  </si>
  <si>
    <t>0.50 to &lt;0,75</t>
  </si>
  <si>
    <t>Topic</t>
  </si>
  <si>
    <t>Credit risk</t>
  </si>
  <si>
    <t>Counterparty credit risk</t>
  </si>
  <si>
    <t>Countercyclical capital buffer</t>
  </si>
  <si>
    <t>Asset encumberance</t>
  </si>
  <si>
    <t>Of which the IRB approach for equity exposures</t>
  </si>
  <si>
    <t>Q2 2020</t>
  </si>
  <si>
    <t>Denmark</t>
  </si>
  <si>
    <t>France</t>
  </si>
  <si>
    <t>Netherlands</t>
  </si>
  <si>
    <t>Other countries</t>
  </si>
  <si>
    <t>Sweden</t>
  </si>
  <si>
    <t>United Kingdom</t>
  </si>
  <si>
    <t>Finland</t>
  </si>
  <si>
    <t xml:space="preserve">  Of which: Loans</t>
  </si>
  <si>
    <t xml:space="preserve">  Of which: Covered bonds</t>
  </si>
  <si>
    <t xml:space="preserve">  Of which: asset-backed securities</t>
  </si>
  <si>
    <t xml:space="preserve">  Of which: issued by general governments</t>
  </si>
  <si>
    <t xml:space="preserve">  Of which: issued by financial operations</t>
  </si>
  <si>
    <t xml:space="preserve">  Of which: issued by non-financial corporations</t>
  </si>
  <si>
    <t>Loans and other advances other than loans on demand</t>
  </si>
  <si>
    <t>Institution specific buffer requirement (CET1 requirement in accordance with article 92 (1) (a) plus capital conservation and countercyclical buffer requirements, plus systemic risk buffer, plus systemically important institution buffer expressed as a percentage of risk exposure amount)</t>
  </si>
  <si>
    <t>of which: capital conservation buffer requirement</t>
  </si>
  <si>
    <t>of which: countercyclical buffer requirement</t>
  </si>
  <si>
    <t>of which: systemic risk buffer requirement</t>
  </si>
  <si>
    <t>of which: Global Systemically Important Institution (G-SII) or Other Systemically Important Institution (O-SII) buffer</t>
  </si>
  <si>
    <t>Common Equity Tier 1 available to meet buffers (as a percentage of risk exposure amount)</t>
  </si>
  <si>
    <t>EAD</t>
  </si>
  <si>
    <t>Of which counterparty risk</t>
  </si>
  <si>
    <t>SEK</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</si>
</sst>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66" formatCode="0.0\ %"/>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Verdana"/>
      <family val="2"/>
    </font>
    <font>
      <b/>
      <sz val="16"/>
      <color rgb="FF002060"/>
      <name val="Verdana"/>
      <family val="2"/>
    </font>
    <font>
      <b/>
      <sz val="11"/>
      <name val="Verdana"/>
      <family val="2"/>
    </font>
    <font>
      <sz val="7"/>
      <name val="Verdana"/>
      <family val="2"/>
    </font>
    <font>
      <b/>
      <sz val="7"/>
      <name val="Verdana"/>
      <family val="2"/>
    </font>
    <font>
      <b/>
      <sz val="9"/>
      <name val="Verdana"/>
      <family val="2"/>
    </font>
    <font>
      <b/>
      <sz val="10"/>
      <name val="Verdana"/>
      <family val="2"/>
    </font>
    <font>
      <sz val="6.5"/>
      <name val="Verdana"/>
      <family val="2"/>
    </font>
    <font>
      <sz val="11"/>
      <color theme="1"/>
      <name val="Verdana"/>
      <family val="2"/>
    </font>
    <font>
      <b/>
      <u/>
      <sz val="12"/>
      <color rgb="FF002060"/>
      <name val="Verdana"/>
      <family val="2"/>
    </font>
    <font>
      <sz val="11"/>
      <color rgb="FF002060"/>
      <name val="Verdana"/>
      <family val="2"/>
    </font>
    <font>
      <sz val="11"/>
      <name val="Verdana"/>
      <family val="2"/>
    </font>
    <font>
      <sz val="6.5"/>
      <color theme="1"/>
      <name val="Verdana"/>
      <family val="2"/>
    </font>
    <font>
      <sz val="10"/>
      <name val="Arial"/>
      <family val="2"/>
    </font>
    <font>
      <sz val="6.5"/>
      <color rgb="FFFF0000"/>
      <name val="Verdana"/>
      <family val="2"/>
    </font>
    <font>
      <b/>
      <sz val="6.5"/>
      <color theme="1"/>
      <name val="Verdana"/>
      <family val="2"/>
    </font>
    <font>
      <b/>
      <sz val="6.5"/>
      <name val="Verdana"/>
      <family val="2"/>
    </font>
    <font>
      <i/>
      <sz val="6.5"/>
      <name val="Verdana"/>
      <family val="2"/>
    </font>
    <font>
      <i/>
      <sz val="6.5"/>
      <color theme="1"/>
      <name val="Verdana"/>
      <family val="2"/>
    </font>
    <font>
      <sz val="6.5"/>
      <color rgb="FF002060"/>
      <name val="Verdana"/>
      <family val="2"/>
    </font>
    <font>
      <sz val="11"/>
      <color rgb="FFFF0000"/>
      <name val="Verdana"/>
      <family val="2"/>
    </font>
    <font>
      <i/>
      <sz val="7"/>
      <name val="Verdana"/>
      <family val="2"/>
    </font>
    <font>
      <b/>
      <sz val="9"/>
      <color rgb="FFFF0000"/>
      <name val="Verdana"/>
      <family val="2"/>
    </font>
    <font>
      <sz val="12"/>
      <name val="Verdana"/>
      <family val="2"/>
    </font>
    <font>
      <sz val="10"/>
      <color theme="0"/>
      <name val="Verdana"/>
      <family val="2"/>
    </font>
    <font>
      <b/>
      <sz val="16"/>
      <color theme="0"/>
      <name val="Verdana"/>
      <family val="2"/>
    </font>
    <font>
      <b/>
      <sz val="8"/>
      <color theme="0"/>
      <name val="Verdana"/>
      <family val="2"/>
    </font>
    <font>
      <sz val="7"/>
      <color theme="1"/>
      <name val="Verdana"/>
      <family val="2"/>
    </font>
    <font>
      <sz val="18"/>
      <color theme="0"/>
      <name val="Verdana"/>
      <family val="2"/>
    </font>
    <font>
      <u/>
      <sz val="10"/>
      <color theme="10"/>
      <name val="Arial"/>
    </font>
  </fonts>
  <fills count="5">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s>
  <borders count="99">
    <border>
      <left/>
      <right/>
      <top/>
      <bottom/>
      <diagonal/>
    </border>
    <border>
      <left/>
      <right/>
      <top style="hair">
        <color indexed="64"/>
      </top>
      <bottom/>
      <diagonal/>
    </border>
    <border>
      <left/>
      <right/>
      <top/>
      <bottom style="thin">
        <color rgb="FF002060"/>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auto="1"/>
      </right>
      <top/>
      <bottom/>
      <diagonal/>
    </border>
    <border>
      <left style="medium">
        <color auto="1"/>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bottom/>
      <diagonal/>
    </border>
    <border>
      <left style="thin">
        <color indexed="64"/>
      </left>
      <right style="thin">
        <color indexed="64"/>
      </right>
      <top style="thin">
        <color indexed="64"/>
      </top>
      <bottom style="medium">
        <color indexed="64"/>
      </bottom>
      <diagonal/>
    </border>
    <border>
      <left/>
      <right/>
      <top style="medium">
        <color auto="1"/>
      </top>
      <bottom/>
      <diagonal/>
    </border>
    <border>
      <left/>
      <right style="medium">
        <color auto="1"/>
      </right>
      <top style="medium">
        <color auto="1"/>
      </top>
      <bottom/>
      <diagonal/>
    </border>
    <border>
      <left/>
      <right style="medium">
        <color auto="1"/>
      </right>
      <top/>
      <bottom style="thin">
        <color indexed="64"/>
      </bottom>
      <diagonal/>
    </border>
    <border>
      <left style="medium">
        <color auto="1"/>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auto="1"/>
      </bottom>
      <diagonal/>
    </border>
    <border>
      <left style="thin">
        <color indexed="64"/>
      </left>
      <right style="medium">
        <color auto="1"/>
      </right>
      <top style="thin">
        <color indexed="64"/>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auto="1"/>
      </left>
      <right style="medium">
        <color auto="1"/>
      </right>
      <top style="medium">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auto="1"/>
      </left>
      <right style="thin">
        <color auto="1"/>
      </right>
      <top style="thin">
        <color indexed="64"/>
      </top>
      <bottom style="thin">
        <color auto="1"/>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auto="1"/>
      </right>
      <top style="thin">
        <color indexed="64"/>
      </top>
      <bottom style="thin">
        <color indexed="64"/>
      </bottom>
      <diagonal/>
    </border>
    <border>
      <left/>
      <right style="thin">
        <color indexed="64"/>
      </right>
      <top/>
      <bottom style="medium">
        <color auto="1"/>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auto="1"/>
      </left>
      <right/>
      <top style="medium">
        <color auto="1"/>
      </top>
      <bottom/>
      <diagonal/>
    </border>
    <border>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auto="1"/>
      </left>
      <right style="medium">
        <color auto="1"/>
      </right>
      <top/>
      <bottom style="thin">
        <color rgb="FF002060"/>
      </bottom>
      <diagonal/>
    </border>
    <border>
      <left style="medium">
        <color auto="1"/>
      </left>
      <right style="thin">
        <color indexed="64"/>
      </right>
      <top/>
      <bottom style="thin">
        <color rgb="FF002060"/>
      </bottom>
      <diagonal/>
    </border>
    <border>
      <left style="thin">
        <color indexed="64"/>
      </left>
      <right style="thin">
        <color indexed="64"/>
      </right>
      <top/>
      <bottom style="thin">
        <color rgb="FF002060"/>
      </bottom>
      <diagonal/>
    </border>
    <border>
      <left/>
      <right style="thin">
        <color indexed="64"/>
      </right>
      <top/>
      <bottom style="thin">
        <color rgb="FF002060"/>
      </bottom>
      <diagonal/>
    </border>
    <border>
      <left/>
      <right/>
      <top/>
      <bottom style="medium">
        <color rgb="FF002060"/>
      </bottom>
      <diagonal/>
    </border>
    <border>
      <left style="thin">
        <color auto="1"/>
      </left>
      <right style="medium">
        <color auto="1"/>
      </right>
      <top/>
      <bottom style="thin">
        <color indexed="64"/>
      </bottom>
      <diagonal/>
    </border>
    <border>
      <left style="medium">
        <color auto="1"/>
      </left>
      <right/>
      <top/>
      <bottom style="thin">
        <color indexed="64"/>
      </bottom>
      <diagonal/>
    </border>
    <border>
      <left/>
      <right style="medium">
        <color indexed="64"/>
      </right>
      <top style="thin">
        <color indexed="64"/>
      </top>
      <bottom style="medium">
        <color indexed="64"/>
      </bottom>
      <diagonal/>
    </border>
    <border>
      <left style="thin">
        <color auto="1"/>
      </left>
      <right style="medium">
        <color auto="1"/>
      </right>
      <top style="medium">
        <color auto="1"/>
      </top>
      <bottom style="thin">
        <color indexed="64"/>
      </bottom>
      <diagonal/>
    </border>
    <border>
      <left style="medium">
        <color indexed="64"/>
      </left>
      <right style="medium">
        <color auto="1"/>
      </right>
      <top style="medium">
        <color indexed="64"/>
      </top>
      <bottom style="thin">
        <color indexed="64"/>
      </bottom>
      <diagonal/>
    </border>
    <border>
      <left style="medium">
        <color indexed="64"/>
      </left>
      <right style="medium">
        <color auto="1"/>
      </right>
      <top/>
      <bottom style="thin">
        <color indexed="64"/>
      </bottom>
      <diagonal/>
    </border>
    <border>
      <left style="thin">
        <color indexed="64"/>
      </left>
      <right style="medium">
        <color indexed="64"/>
      </right>
      <top style="thin">
        <color indexed="64"/>
      </top>
      <bottom/>
      <diagonal/>
    </border>
    <border>
      <left style="medium">
        <color indexed="64"/>
      </left>
      <right style="medium">
        <color auto="1"/>
      </right>
      <top style="thin">
        <color indexed="64"/>
      </top>
      <bottom style="medium">
        <color indexed="64"/>
      </bottom>
      <diagonal/>
    </border>
    <border>
      <left style="medium">
        <color indexed="64"/>
      </left>
      <right style="medium">
        <color auto="1"/>
      </right>
      <top style="thin">
        <color indexed="64"/>
      </top>
      <bottom style="thin">
        <color indexed="64"/>
      </bottom>
      <diagonal/>
    </border>
    <border>
      <left style="medium">
        <color indexed="64"/>
      </left>
      <right style="medium">
        <color auto="1"/>
      </right>
      <top style="medium">
        <color indexed="64"/>
      </top>
      <bottom style="medium">
        <color auto="1"/>
      </bottom>
      <diagonal/>
    </border>
    <border>
      <left style="medium">
        <color indexed="64"/>
      </left>
      <right style="medium">
        <color indexed="64"/>
      </right>
      <top style="medium">
        <color auto="1"/>
      </top>
      <bottom/>
      <diagonal/>
    </border>
    <border>
      <left style="medium">
        <color auto="1"/>
      </left>
      <right style="medium">
        <color auto="1"/>
      </right>
      <top/>
      <bottom style="medium">
        <color auto="1"/>
      </bottom>
      <diagonal/>
    </border>
    <border>
      <left style="medium">
        <color auto="1"/>
      </left>
      <right style="thin">
        <color indexed="64"/>
      </right>
      <top style="medium">
        <color rgb="FF002060"/>
      </top>
      <bottom style="thin">
        <color indexed="64"/>
      </bottom>
      <diagonal/>
    </border>
    <border>
      <left/>
      <right style="medium">
        <color auto="1"/>
      </right>
      <top style="thin">
        <color indexed="64"/>
      </top>
      <bottom/>
      <diagonal/>
    </border>
    <border>
      <left style="medium">
        <color indexed="64"/>
      </left>
      <right style="medium">
        <color auto="1"/>
      </right>
      <top style="thin">
        <color indexed="64"/>
      </top>
      <bottom/>
      <diagonal/>
    </border>
    <border>
      <left style="thin">
        <color auto="1"/>
      </left>
      <right style="hair">
        <color auto="1"/>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auto="1"/>
      </left>
      <right style="hair">
        <color auto="1"/>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hair">
        <color indexed="64"/>
      </bottom>
      <diagonal/>
    </border>
    <border>
      <left style="thin">
        <color auto="1"/>
      </left>
      <right style="hair">
        <color auto="1"/>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auto="1"/>
      </left>
      <right style="hair">
        <color auto="1"/>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auto="1"/>
      </left>
      <right style="hair">
        <color auto="1"/>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style="medium">
        <color auto="1"/>
      </left>
      <right style="thin">
        <color auto="1"/>
      </right>
      <top style="thin">
        <color indexed="64"/>
      </top>
      <bottom style="hair">
        <color indexed="64"/>
      </bottom>
      <diagonal/>
    </border>
    <border>
      <left style="medium">
        <color auto="1"/>
      </left>
      <right style="thin">
        <color auto="1"/>
      </right>
      <top style="hair">
        <color indexed="64"/>
      </top>
      <bottom style="hair">
        <color indexed="64"/>
      </bottom>
      <diagonal/>
    </border>
    <border>
      <left style="medium">
        <color auto="1"/>
      </left>
      <right style="thin">
        <color auto="1"/>
      </right>
      <top style="hair">
        <color indexed="64"/>
      </top>
      <bottom style="thin">
        <color indexed="64"/>
      </bottom>
      <diagonal/>
    </border>
    <border>
      <left style="medium">
        <color auto="1"/>
      </left>
      <right style="thin">
        <color auto="1"/>
      </right>
      <top/>
      <bottom style="hair">
        <color indexed="64"/>
      </bottom>
      <diagonal/>
    </border>
    <border>
      <left/>
      <right/>
      <top style="thin">
        <color rgb="FF002060"/>
      </top>
      <bottom style="thin">
        <color indexed="64"/>
      </bottom>
      <diagonal/>
    </border>
    <border>
      <left style="thin">
        <color indexed="64"/>
      </left>
      <right style="medium">
        <color auto="1"/>
      </right>
      <top style="medium">
        <color auto="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7">
    <xf numFmtId="0" fontId="0" fillId="0" borderId="0" applyProtection="0"/>
    <xf numFmtId="164" fontId="19" fillId="0" borderId="0" applyFont="0" applyFill="0" applyBorder="0" applyAlignment="0" applyProtection="0"/>
    <xf numFmtId="9" fontId="19" fillId="0" borderId="0" applyFont="0" applyFill="0" applyBorder="0" applyAlignment="0" applyProtection="0"/>
    <xf numFmtId="0" fontId="5" fillId="0" borderId="0"/>
    <xf numFmtId="164" fontId="5" fillId="0" borderId="0" applyFont="0" applyFill="0" applyBorder="0" applyAlignment="0" applyProtection="0"/>
    <xf numFmtId="0" fontId="9" fillId="0" borderId="0"/>
    <xf numFmtId="0" fontId="11" fillId="0" borderId="0"/>
    <xf numFmtId="0" fontId="19" fillId="0" borderId="0" applyProtection="0"/>
    <xf numFmtId="0" fontId="4" fillId="0" borderId="0"/>
    <xf numFmtId="164" fontId="3" fillId="0" borderId="0" applyFont="0" applyFill="0" applyBorder="0" applyAlignment="0" applyProtection="0"/>
    <xf numFmtId="0" fontId="2"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35" fillId="0" borderId="0" applyNumberFormat="0" applyFill="0" applyBorder="0" applyAlignment="0" applyProtection="0"/>
  </cellStyleXfs>
  <cellXfs count="588">
    <xf numFmtId="0" fontId="0" fillId="0" borderId="0" xfId="0"/>
    <xf numFmtId="0" fontId="6" fillId="0" borderId="1" xfId="0" applyFont="1" applyBorder="1"/>
    <xf numFmtId="0" fontId="7" fillId="0" borderId="2" xfId="0" applyFont="1" applyFill="1" applyBorder="1" applyAlignment="1">
      <alignment horizontal="left" vertical="center"/>
    </xf>
    <xf numFmtId="49" fontId="8" fillId="0" borderId="2" xfId="0" applyNumberFormat="1" applyFont="1" applyFill="1" applyBorder="1" applyAlignment="1">
      <alignment vertical="center"/>
    </xf>
    <xf numFmtId="0" fontId="6" fillId="0" borderId="0" xfId="0" applyFont="1" applyFill="1"/>
    <xf numFmtId="0" fontId="6" fillId="0" borderId="0" xfId="0" applyFont="1"/>
    <xf numFmtId="49" fontId="6" fillId="0" borderId="0" xfId="0" applyNumberFormat="1" applyFont="1"/>
    <xf numFmtId="0" fontId="12" fillId="0" borderId="0" xfId="0" applyFont="1" applyAlignment="1"/>
    <xf numFmtId="0" fontId="9" fillId="0" borderId="0" xfId="0" applyFont="1" applyFill="1" applyAlignment="1">
      <alignment horizontal="left" vertical="center"/>
    </xf>
    <xf numFmtId="0" fontId="9" fillId="0" borderId="0" xfId="0" applyFont="1" applyAlignment="1">
      <alignment vertical="center"/>
    </xf>
    <xf numFmtId="0" fontId="6" fillId="0" borderId="0" xfId="0" applyFont="1" applyFill="1" applyAlignment="1">
      <alignment horizontal="left" vertical="top"/>
    </xf>
    <xf numFmtId="0" fontId="13" fillId="2" borderId="6" xfId="0" applyFont="1" applyFill="1" applyBorder="1" applyAlignment="1">
      <alignment horizontal="left" vertical="center"/>
    </xf>
    <xf numFmtId="0" fontId="13" fillId="2" borderId="7" xfId="0" applyFont="1" applyFill="1" applyBorder="1" applyAlignment="1">
      <alignment horizontal="left" vertical="center"/>
    </xf>
    <xf numFmtId="0" fontId="13" fillId="2" borderId="28" xfId="0" applyFont="1" applyFill="1" applyBorder="1" applyAlignment="1">
      <alignment horizontal="left" vertical="center"/>
    </xf>
    <xf numFmtId="0" fontId="13" fillId="2" borderId="29" xfId="0" applyFont="1" applyFill="1" applyBorder="1" applyAlignment="1">
      <alignment horizontal="left" vertical="center"/>
    </xf>
    <xf numFmtId="0" fontId="24" fillId="2" borderId="28" xfId="0" applyFont="1" applyFill="1" applyBorder="1" applyAlignment="1">
      <alignment horizontal="left" vertical="center"/>
    </xf>
    <xf numFmtId="0" fontId="24" fillId="2" borderId="29" xfId="0" applyFont="1" applyFill="1" applyBorder="1" applyAlignment="1">
      <alignment horizontal="left" vertical="center"/>
    </xf>
    <xf numFmtId="0" fontId="21" fillId="2" borderId="28" xfId="0" applyFont="1" applyFill="1" applyBorder="1" applyAlignment="1">
      <alignment horizontal="left" vertical="center"/>
    </xf>
    <xf numFmtId="0" fontId="21" fillId="2" borderId="29" xfId="0" applyFont="1" applyFill="1" applyBorder="1" applyAlignment="1">
      <alignment horizontal="left" vertical="center"/>
    </xf>
    <xf numFmtId="0" fontId="13" fillId="2" borderId="16" xfId="0" applyFont="1" applyFill="1" applyBorder="1" applyAlignment="1">
      <alignment horizontal="center" vertical="center"/>
    </xf>
    <xf numFmtId="0" fontId="13" fillId="2" borderId="6" xfId="0" applyFont="1" applyFill="1" applyBorder="1" applyAlignment="1">
      <alignment vertical="center"/>
    </xf>
    <xf numFmtId="0" fontId="13" fillId="2" borderId="28" xfId="0" applyFont="1" applyFill="1" applyBorder="1" applyAlignment="1">
      <alignment vertical="center"/>
    </xf>
    <xf numFmtId="0" fontId="21" fillId="2" borderId="28" xfId="0" applyFont="1" applyFill="1" applyBorder="1" applyAlignment="1">
      <alignment vertical="center"/>
    </xf>
    <xf numFmtId="0" fontId="13" fillId="2" borderId="16" xfId="0" applyFont="1" applyFill="1" applyBorder="1" applyAlignment="1">
      <alignment horizontal="center" textRotation="90" wrapText="1"/>
    </xf>
    <xf numFmtId="0" fontId="18" fillId="2" borderId="28" xfId="0" applyFont="1" applyFill="1" applyBorder="1" applyAlignment="1">
      <alignment horizontal="left" vertical="center"/>
    </xf>
    <xf numFmtId="0" fontId="14" fillId="2" borderId="0" xfId="3" applyFont="1" applyFill="1"/>
    <xf numFmtId="0" fontId="15" fillId="2" borderId="0" xfId="3" applyFont="1" applyFill="1"/>
    <xf numFmtId="0" fontId="16" fillId="2" borderId="0" xfId="3" applyFont="1" applyFill="1" applyAlignment="1">
      <alignment vertical="top" wrapText="1"/>
    </xf>
    <xf numFmtId="0" fontId="14" fillId="2" borderId="0" xfId="3" applyFont="1" applyFill="1" applyAlignment="1">
      <alignment vertical="top" wrapText="1"/>
    </xf>
    <xf numFmtId="0" fontId="11" fillId="2" borderId="0" xfId="3" applyFont="1" applyFill="1" applyAlignment="1">
      <alignment vertical="top"/>
    </xf>
    <xf numFmtId="0" fontId="17" fillId="2" borderId="0" xfId="3" applyFont="1" applyFill="1" applyAlignment="1">
      <alignment vertical="top" wrapText="1"/>
    </xf>
    <xf numFmtId="0" fontId="18" fillId="2" borderId="0" xfId="3" applyFont="1" applyFill="1"/>
    <xf numFmtId="0" fontId="13" fillId="2" borderId="0" xfId="3" applyFont="1" applyFill="1"/>
    <xf numFmtId="0" fontId="13" fillId="2" borderId="9" xfId="3" applyFont="1" applyFill="1" applyBorder="1" applyAlignment="1">
      <alignment horizontal="center" vertical="center" wrapText="1"/>
    </xf>
    <xf numFmtId="0" fontId="13" fillId="2" borderId="10" xfId="3" applyFont="1" applyFill="1" applyBorder="1" applyAlignment="1">
      <alignment horizontal="center" vertical="center" wrapText="1"/>
    </xf>
    <xf numFmtId="0" fontId="18" fillId="2" borderId="0" xfId="3" applyFont="1" applyFill="1" applyBorder="1"/>
    <xf numFmtId="0" fontId="14" fillId="2" borderId="22" xfId="3" applyFont="1" applyFill="1" applyBorder="1" applyAlignment="1">
      <alignment vertical="top" wrapText="1"/>
    </xf>
    <xf numFmtId="0" fontId="14" fillId="2" borderId="22" xfId="3" applyFont="1" applyFill="1" applyBorder="1"/>
    <xf numFmtId="0" fontId="13" fillId="2" borderId="38" xfId="3" applyFont="1" applyFill="1" applyBorder="1" applyAlignment="1">
      <alignment horizontal="center" vertical="center" wrapText="1"/>
    </xf>
    <xf numFmtId="0" fontId="18" fillId="2" borderId="9" xfId="3" applyFont="1" applyFill="1" applyBorder="1" applyAlignment="1">
      <alignment horizontal="center" vertical="center" wrapText="1"/>
    </xf>
    <xf numFmtId="0" fontId="18" fillId="2" borderId="10" xfId="3" applyFont="1" applyFill="1" applyBorder="1" applyAlignment="1">
      <alignment horizontal="center" vertical="center" wrapText="1"/>
    </xf>
    <xf numFmtId="165" fontId="13" fillId="2" borderId="9" xfId="1" applyNumberFormat="1" applyFont="1" applyFill="1" applyBorder="1"/>
    <xf numFmtId="165" fontId="13" fillId="2" borderId="10" xfId="1" applyNumberFormat="1" applyFont="1" applyFill="1" applyBorder="1"/>
    <xf numFmtId="165" fontId="13" fillId="2" borderId="20" xfId="1" applyNumberFormat="1" applyFont="1" applyFill="1" applyBorder="1"/>
    <xf numFmtId="165" fontId="13" fillId="2" borderId="21" xfId="1" applyNumberFormat="1" applyFont="1" applyFill="1" applyBorder="1"/>
    <xf numFmtId="165" fontId="22" fillId="2" borderId="21" xfId="1" applyNumberFormat="1" applyFont="1" applyFill="1" applyBorder="1"/>
    <xf numFmtId="0" fontId="18" fillId="2" borderId="33" xfId="3" applyFont="1" applyFill="1" applyBorder="1" applyAlignment="1">
      <alignment horizontal="center" vertical="center" wrapText="1"/>
    </xf>
    <xf numFmtId="0" fontId="18" fillId="2" borderId="11" xfId="3" applyFont="1" applyFill="1" applyBorder="1"/>
    <xf numFmtId="0" fontId="13" fillId="2" borderId="0" xfId="3" applyFont="1" applyFill="1" applyBorder="1"/>
    <xf numFmtId="0" fontId="22" fillId="2" borderId="37" xfId="3" applyFont="1" applyFill="1" applyBorder="1"/>
    <xf numFmtId="0" fontId="21" fillId="2" borderId="23" xfId="3" applyFont="1" applyFill="1" applyBorder="1" applyAlignment="1">
      <alignment vertical="center"/>
    </xf>
    <xf numFmtId="165" fontId="22" fillId="2" borderId="16" xfId="1" applyNumberFormat="1" applyFont="1" applyFill="1" applyBorder="1"/>
    <xf numFmtId="0" fontId="18" fillId="2" borderId="20" xfId="3" applyFont="1" applyFill="1" applyBorder="1" applyAlignment="1">
      <alignment horizontal="center" vertical="center"/>
    </xf>
    <xf numFmtId="0" fontId="18" fillId="2" borderId="59" xfId="3" applyFont="1" applyFill="1" applyBorder="1" applyAlignment="1">
      <alignment horizontal="center" vertical="center" wrapText="1"/>
    </xf>
    <xf numFmtId="0" fontId="13" fillId="2" borderId="50" xfId="3" applyFont="1" applyFill="1" applyBorder="1" applyAlignment="1">
      <alignment horizontal="center" vertical="center" wrapText="1"/>
    </xf>
    <xf numFmtId="165" fontId="22" fillId="2" borderId="23" xfId="1" applyNumberFormat="1" applyFont="1" applyFill="1" applyBorder="1"/>
    <xf numFmtId="165" fontId="22" fillId="2" borderId="56" xfId="1" applyNumberFormat="1" applyFont="1" applyFill="1" applyBorder="1"/>
    <xf numFmtId="165" fontId="13" fillId="2" borderId="41" xfId="1" applyNumberFormat="1" applyFont="1" applyFill="1" applyBorder="1"/>
    <xf numFmtId="165" fontId="13" fillId="2" borderId="14" xfId="1" applyNumberFormat="1" applyFont="1" applyFill="1" applyBorder="1"/>
    <xf numFmtId="165" fontId="13" fillId="2" borderId="50" xfId="1" applyNumberFormat="1" applyFont="1" applyFill="1" applyBorder="1"/>
    <xf numFmtId="0" fontId="21" fillId="2" borderId="30" xfId="3" applyFont="1" applyFill="1" applyBorder="1" applyAlignment="1">
      <alignment horizontal="center" vertical="center"/>
    </xf>
    <xf numFmtId="0" fontId="13" fillId="2" borderId="59" xfId="3" applyFont="1" applyFill="1" applyBorder="1" applyAlignment="1">
      <alignment horizontal="center" vertical="center" wrapText="1"/>
    </xf>
    <xf numFmtId="0" fontId="13" fillId="2" borderId="23" xfId="3" applyFont="1" applyFill="1" applyBorder="1" applyAlignment="1">
      <alignment horizontal="center" vertical="center" wrapText="1"/>
    </xf>
    <xf numFmtId="0" fontId="13" fillId="2" borderId="9" xfId="0" applyFont="1" applyFill="1" applyBorder="1" applyAlignment="1">
      <alignment horizontal="center" vertical="center"/>
    </xf>
    <xf numFmtId="0" fontId="13" fillId="2" borderId="41" xfId="0" applyFont="1" applyFill="1" applyBorder="1" applyAlignment="1">
      <alignment horizontal="center" vertical="center"/>
    </xf>
    <xf numFmtId="0" fontId="21" fillId="2" borderId="41" xfId="0" applyFont="1" applyFill="1" applyBorder="1" applyAlignment="1">
      <alignment horizontal="center" vertical="center"/>
    </xf>
    <xf numFmtId="0" fontId="13" fillId="2" borderId="41" xfId="0" applyFont="1" applyFill="1" applyBorder="1" applyAlignment="1">
      <alignment horizontal="center" vertical="center" wrapText="1"/>
    </xf>
    <xf numFmtId="0" fontId="21" fillId="2" borderId="42" xfId="0" applyFont="1" applyFill="1" applyBorder="1" applyAlignment="1">
      <alignment horizontal="center" vertical="center"/>
    </xf>
    <xf numFmtId="0" fontId="21" fillId="2" borderId="46" xfId="0" applyFont="1" applyFill="1" applyBorder="1" applyAlignment="1">
      <alignment horizontal="left" vertical="center"/>
    </xf>
    <xf numFmtId="0" fontId="21" fillId="2" borderId="49" xfId="0" applyFont="1" applyFill="1" applyBorder="1" applyAlignment="1">
      <alignment horizontal="left" vertical="center"/>
    </xf>
    <xf numFmtId="0" fontId="21" fillId="2" borderId="46" xfId="0" applyFont="1" applyFill="1" applyBorder="1" applyAlignment="1">
      <alignment vertical="center"/>
    </xf>
    <xf numFmtId="0" fontId="13" fillId="2" borderId="10" xfId="0" applyFont="1" applyFill="1" applyBorder="1" applyAlignment="1">
      <alignment horizontal="center" vertical="center"/>
    </xf>
    <xf numFmtId="0" fontId="14" fillId="2" borderId="0" xfId="3" applyFont="1" applyFill="1" applyAlignment="1">
      <alignment vertical="center"/>
    </xf>
    <xf numFmtId="0" fontId="13" fillId="2" borderId="40" xfId="3" applyFont="1" applyFill="1" applyBorder="1" applyAlignment="1">
      <alignment horizontal="center" vertical="center" wrapText="1"/>
    </xf>
    <xf numFmtId="0" fontId="25" fillId="2" borderId="0" xfId="3" applyFont="1" applyFill="1" applyAlignment="1">
      <alignment vertical="center" wrapText="1"/>
    </xf>
    <xf numFmtId="0" fontId="18" fillId="2" borderId="22" xfId="3" applyFont="1" applyFill="1" applyBorder="1" applyAlignment="1">
      <alignment vertical="center"/>
    </xf>
    <xf numFmtId="0" fontId="13" fillId="2" borderId="22" xfId="3" applyFont="1" applyFill="1" applyBorder="1" applyAlignment="1">
      <alignment vertical="center"/>
    </xf>
    <xf numFmtId="0" fontId="18" fillId="2" borderId="42" xfId="3" applyFont="1" applyFill="1" applyBorder="1" applyAlignment="1">
      <alignment horizontal="center" vertical="center"/>
    </xf>
    <xf numFmtId="0" fontId="13" fillId="2" borderId="23" xfId="0" applyFont="1" applyFill="1" applyBorder="1" applyAlignment="1">
      <alignment horizontal="center" vertical="center"/>
    </xf>
    <xf numFmtId="0" fontId="18" fillId="2" borderId="9" xfId="3" applyFont="1" applyFill="1" applyBorder="1" applyAlignment="1">
      <alignment horizontal="center" vertical="center"/>
    </xf>
    <xf numFmtId="165" fontId="13" fillId="2" borderId="59" xfId="1" applyNumberFormat="1" applyFont="1" applyFill="1" applyBorder="1"/>
    <xf numFmtId="0" fontId="18" fillId="2" borderId="41" xfId="3" applyFont="1" applyFill="1" applyBorder="1" applyAlignment="1">
      <alignment horizontal="center" vertical="center"/>
    </xf>
    <xf numFmtId="0" fontId="13" fillId="2" borderId="28" xfId="3" applyFont="1" applyFill="1" applyBorder="1" applyAlignment="1">
      <alignment horizontal="left" vertical="center"/>
    </xf>
    <xf numFmtId="0" fontId="21" fillId="2" borderId="22" xfId="3" applyFont="1" applyFill="1" applyBorder="1" applyAlignment="1">
      <alignment vertical="center"/>
    </xf>
    <xf numFmtId="0" fontId="21" fillId="2" borderId="9" xfId="3" applyFont="1" applyFill="1" applyBorder="1" applyAlignment="1">
      <alignment horizontal="center" vertical="center"/>
    </xf>
    <xf numFmtId="0" fontId="22" fillId="2" borderId="10" xfId="3" applyFont="1" applyFill="1" applyBorder="1" applyAlignment="1">
      <alignment horizontal="left" vertical="center"/>
    </xf>
    <xf numFmtId="0" fontId="21" fillId="2" borderId="41" xfId="3" applyFont="1" applyFill="1" applyBorder="1" applyAlignment="1">
      <alignment horizontal="center" vertical="center"/>
    </xf>
    <xf numFmtId="0" fontId="22" fillId="2" borderId="14" xfId="3" applyFont="1" applyFill="1" applyBorder="1" applyAlignment="1">
      <alignment horizontal="left" vertical="center"/>
    </xf>
    <xf numFmtId="0" fontId="13" fillId="2" borderId="56" xfId="3" applyFont="1" applyFill="1" applyBorder="1"/>
    <xf numFmtId="0" fontId="13" fillId="2" borderId="50" xfId="3" applyFont="1" applyFill="1" applyBorder="1"/>
    <xf numFmtId="0" fontId="23" fillId="2" borderId="50" xfId="3" applyFont="1" applyFill="1" applyBorder="1"/>
    <xf numFmtId="0" fontId="13" fillId="2" borderId="23" xfId="0" applyFont="1" applyFill="1" applyBorder="1" applyAlignment="1">
      <alignment horizontal="center" textRotation="90" wrapText="1"/>
    </xf>
    <xf numFmtId="0" fontId="13" fillId="2" borderId="59" xfId="0" applyFont="1" applyFill="1" applyBorder="1" applyAlignment="1">
      <alignment horizontal="center" vertical="center"/>
    </xf>
    <xf numFmtId="0" fontId="22" fillId="2" borderId="42" xfId="0" applyFont="1" applyFill="1" applyBorder="1" applyAlignment="1">
      <alignment horizontal="center" vertical="center"/>
    </xf>
    <xf numFmtId="0" fontId="14" fillId="2" borderId="15" xfId="3" applyFont="1" applyFill="1" applyBorder="1"/>
    <xf numFmtId="0" fontId="13" fillId="2" borderId="23" xfId="3" applyFont="1" applyFill="1" applyBorder="1"/>
    <xf numFmtId="0" fontId="13" fillId="2" borderId="59" xfId="3" applyFont="1" applyFill="1" applyBorder="1"/>
    <xf numFmtId="0" fontId="13" fillId="2" borderId="47" xfId="3" applyFont="1" applyFill="1" applyBorder="1" applyAlignment="1">
      <alignment horizontal="center" vertical="center" wrapText="1"/>
    </xf>
    <xf numFmtId="0" fontId="13" fillId="2" borderId="37" xfId="3" applyFont="1" applyFill="1" applyBorder="1" applyAlignment="1">
      <alignment horizontal="center" vertical="center" wrapText="1"/>
    </xf>
    <xf numFmtId="9" fontId="13" fillId="2" borderId="30" xfId="3" applyNumberFormat="1" applyFont="1" applyFill="1" applyBorder="1" applyAlignment="1">
      <alignment horizontal="center" vertical="center" wrapText="1"/>
    </xf>
    <xf numFmtId="9" fontId="13" fillId="2" borderId="47" xfId="3" applyNumberFormat="1" applyFont="1" applyFill="1" applyBorder="1" applyAlignment="1">
      <alignment horizontal="center" vertical="center" wrapText="1"/>
    </xf>
    <xf numFmtId="9" fontId="13" fillId="2" borderId="31" xfId="3" applyNumberFormat="1" applyFont="1" applyFill="1" applyBorder="1" applyAlignment="1">
      <alignment horizontal="center" vertical="center" wrapText="1"/>
    </xf>
    <xf numFmtId="0" fontId="22" fillId="2" borderId="6" xfId="0" applyFont="1" applyFill="1" applyBorder="1" applyAlignment="1">
      <alignment horizontal="left" vertical="center"/>
    </xf>
    <xf numFmtId="0" fontId="22" fillId="2" borderId="9" xfId="0" applyFont="1" applyFill="1" applyBorder="1" applyAlignment="1">
      <alignment horizontal="center" vertical="center"/>
    </xf>
    <xf numFmtId="165" fontId="22" fillId="2" borderId="37" xfId="1" applyNumberFormat="1" applyFont="1" applyFill="1" applyBorder="1"/>
    <xf numFmtId="0" fontId="18" fillId="2" borderId="22" xfId="3" applyFont="1" applyFill="1" applyBorder="1"/>
    <xf numFmtId="0" fontId="18" fillId="2" borderId="30" xfId="3" applyFont="1" applyFill="1" applyBorder="1" applyAlignment="1">
      <alignment horizontal="center" vertical="center" wrapText="1"/>
    </xf>
    <xf numFmtId="0" fontId="18" fillId="2" borderId="31" xfId="3" applyFont="1" applyFill="1" applyBorder="1" applyAlignment="1">
      <alignment horizontal="center" vertical="center" wrapText="1"/>
    </xf>
    <xf numFmtId="0" fontId="18" fillId="2" borderId="45" xfId="3" applyFont="1" applyFill="1" applyBorder="1" applyAlignment="1">
      <alignment horizontal="center" vertical="center" wrapText="1"/>
    </xf>
    <xf numFmtId="0" fontId="18" fillId="2" borderId="37" xfId="3" applyFont="1" applyFill="1" applyBorder="1" applyAlignment="1">
      <alignment horizontal="center" vertical="center" wrapText="1"/>
    </xf>
    <xf numFmtId="0" fontId="18" fillId="2" borderId="52" xfId="3" applyFont="1" applyFill="1" applyBorder="1" applyAlignment="1">
      <alignment horizontal="center" vertical="center"/>
    </xf>
    <xf numFmtId="0" fontId="13" fillId="2" borderId="51" xfId="3" applyFont="1" applyFill="1" applyBorder="1"/>
    <xf numFmtId="0" fontId="21" fillId="2" borderId="37" xfId="3" applyFont="1" applyFill="1" applyBorder="1"/>
    <xf numFmtId="0" fontId="18" fillId="2" borderId="55" xfId="3" applyFont="1" applyFill="1" applyBorder="1"/>
    <xf numFmtId="0" fontId="18" fillId="2" borderId="68" xfId="3" applyFont="1" applyFill="1" applyBorder="1" applyAlignment="1">
      <alignment horizontal="center" vertical="center"/>
    </xf>
    <xf numFmtId="0" fontId="13" fillId="2" borderId="59" xfId="3" applyFont="1" applyFill="1" applyBorder="1" applyAlignment="1">
      <alignment vertical="center"/>
    </xf>
    <xf numFmtId="165" fontId="13" fillId="2" borderId="9" xfId="1" applyNumberFormat="1" applyFont="1" applyFill="1" applyBorder="1" applyAlignment="1">
      <alignment vertical="center"/>
    </xf>
    <xf numFmtId="165" fontId="18" fillId="2" borderId="59" xfId="1" applyNumberFormat="1" applyFont="1" applyFill="1" applyBorder="1" applyAlignment="1">
      <alignment horizontal="center" vertical="center" wrapText="1"/>
    </xf>
    <xf numFmtId="0" fontId="13" fillId="2" borderId="50" xfId="3" applyFont="1" applyFill="1" applyBorder="1" applyAlignment="1">
      <alignment vertical="center"/>
    </xf>
    <xf numFmtId="165" fontId="18" fillId="2" borderId="41" xfId="1" applyNumberFormat="1" applyFont="1" applyFill="1" applyBorder="1" applyAlignment="1">
      <alignment vertical="center"/>
    </xf>
    <xf numFmtId="165" fontId="13" fillId="2" borderId="50" xfId="1" applyNumberFormat="1" applyFont="1" applyFill="1" applyBorder="1" applyAlignment="1">
      <alignment vertical="center"/>
    </xf>
    <xf numFmtId="0" fontId="13" fillId="2" borderId="56" xfId="3" applyFont="1" applyFill="1" applyBorder="1" applyAlignment="1">
      <alignment vertical="center"/>
    </xf>
    <xf numFmtId="165" fontId="13" fillId="2" borderId="20" xfId="1" applyNumberFormat="1" applyFont="1" applyFill="1" applyBorder="1" applyAlignment="1">
      <alignment vertical="center"/>
    </xf>
    <xf numFmtId="165" fontId="13" fillId="2" borderId="56" xfId="1" applyNumberFormat="1" applyFont="1" applyFill="1" applyBorder="1" applyAlignment="1">
      <alignment vertical="center"/>
    </xf>
    <xf numFmtId="165" fontId="13" fillId="2" borderId="41" xfId="1" applyNumberFormat="1" applyFont="1" applyFill="1" applyBorder="1" applyAlignment="1">
      <alignment vertical="center"/>
    </xf>
    <xf numFmtId="0" fontId="26" fillId="2" borderId="0" xfId="3" applyFont="1" applyFill="1"/>
    <xf numFmtId="9" fontId="18" fillId="2" borderId="31" xfId="3" applyNumberFormat="1" applyFont="1" applyFill="1" applyBorder="1" applyAlignment="1">
      <alignment horizontal="center" vertical="center" wrapText="1"/>
    </xf>
    <xf numFmtId="0" fontId="8" fillId="2" borderId="0" xfId="3" applyFont="1" applyFill="1" applyAlignment="1">
      <alignment vertical="top"/>
    </xf>
    <xf numFmtId="0" fontId="14" fillId="2" borderId="24" xfId="3" applyFont="1" applyFill="1" applyBorder="1"/>
    <xf numFmtId="9" fontId="18" fillId="2" borderId="38" xfId="3" applyNumberFormat="1" applyFont="1" applyFill="1" applyBorder="1" applyAlignment="1">
      <alignment horizontal="center" vertical="center" wrapText="1"/>
    </xf>
    <xf numFmtId="9" fontId="18" fillId="2" borderId="16" xfId="3" applyNumberFormat="1" applyFont="1" applyFill="1" applyBorder="1" applyAlignment="1">
      <alignment horizontal="center" vertical="center" wrapText="1"/>
    </xf>
    <xf numFmtId="9" fontId="18" fillId="2" borderId="23" xfId="3" applyNumberFormat="1" applyFont="1" applyFill="1" applyBorder="1" applyAlignment="1">
      <alignment horizontal="center" vertical="center" wrapText="1"/>
    </xf>
    <xf numFmtId="0" fontId="13" fillId="2" borderId="50" xfId="3" applyFont="1" applyFill="1" applyBorder="1" applyAlignment="1">
      <alignment horizontal="left" vertical="center"/>
    </xf>
    <xf numFmtId="9" fontId="18" fillId="2" borderId="25" xfId="3" applyNumberFormat="1" applyFont="1" applyFill="1" applyBorder="1" applyAlignment="1">
      <alignment horizontal="center" vertical="center" wrapText="1"/>
    </xf>
    <xf numFmtId="0" fontId="18" fillId="2" borderId="60" xfId="3" applyFont="1" applyFill="1" applyBorder="1" applyAlignment="1">
      <alignment horizontal="left"/>
    </xf>
    <xf numFmtId="0" fontId="21" fillId="2" borderId="67" xfId="3" applyFont="1" applyFill="1" applyBorder="1"/>
    <xf numFmtId="0" fontId="13" fillId="2" borderId="24" xfId="3" applyFont="1" applyFill="1" applyBorder="1"/>
    <xf numFmtId="165" fontId="22" fillId="2" borderId="30" xfId="1" applyNumberFormat="1" applyFont="1" applyFill="1" applyBorder="1"/>
    <xf numFmtId="165" fontId="18" fillId="2" borderId="59" xfId="1" applyNumberFormat="1" applyFont="1" applyFill="1" applyBorder="1"/>
    <xf numFmtId="0" fontId="13" fillId="2" borderId="12" xfId="3" applyFont="1" applyFill="1" applyBorder="1" applyAlignment="1">
      <alignment horizontal="center" vertical="center"/>
    </xf>
    <xf numFmtId="165" fontId="13" fillId="2" borderId="13" xfId="1" applyNumberFormat="1" applyFont="1" applyFill="1" applyBorder="1"/>
    <xf numFmtId="165" fontId="18" fillId="2" borderId="50" xfId="1" applyNumberFormat="1" applyFont="1" applyFill="1" applyBorder="1"/>
    <xf numFmtId="165" fontId="21" fillId="2" borderId="50" xfId="1" applyNumberFormat="1" applyFont="1" applyFill="1" applyBorder="1"/>
    <xf numFmtId="0" fontId="22" fillId="2" borderId="24" xfId="3" applyFont="1" applyFill="1" applyBorder="1"/>
    <xf numFmtId="0" fontId="18" fillId="2" borderId="24" xfId="3" applyFont="1" applyFill="1" applyBorder="1"/>
    <xf numFmtId="0" fontId="13" fillId="2" borderId="57" xfId="3" applyFont="1" applyFill="1" applyBorder="1" applyAlignment="1">
      <alignment horizontal="center" vertical="center"/>
    </xf>
    <xf numFmtId="165" fontId="13" fillId="2" borderId="61" xfId="1" applyNumberFormat="1" applyFont="1" applyFill="1" applyBorder="1"/>
    <xf numFmtId="165" fontId="13" fillId="2" borderId="64" xfId="1" applyNumberFormat="1" applyFont="1" applyFill="1" applyBorder="1"/>
    <xf numFmtId="165" fontId="13" fillId="2" borderId="40" xfId="1" applyNumberFormat="1" applyFont="1" applyFill="1" applyBorder="1" applyAlignment="1">
      <alignment horizontal="right" vertical="center" wrapText="1"/>
    </xf>
    <xf numFmtId="165" fontId="13" fillId="2" borderId="39" xfId="1" applyNumberFormat="1" applyFont="1" applyFill="1" applyBorder="1" applyAlignment="1">
      <alignment horizontal="right" vertical="center" wrapText="1"/>
    </xf>
    <xf numFmtId="165" fontId="13" fillId="2" borderId="59" xfId="1" applyNumberFormat="1" applyFont="1" applyFill="1" applyBorder="1" applyAlignment="1">
      <alignment horizontal="right" vertical="center" wrapText="1"/>
    </xf>
    <xf numFmtId="165" fontId="21" fillId="2" borderId="25" xfId="1" applyNumberFormat="1" applyFont="1" applyFill="1" applyBorder="1" applyAlignment="1">
      <alignment horizontal="right" vertical="center" wrapText="1"/>
    </xf>
    <xf numFmtId="165" fontId="21" fillId="2" borderId="47" xfId="1" applyNumberFormat="1" applyFont="1" applyFill="1" applyBorder="1" applyAlignment="1">
      <alignment horizontal="right" vertical="center" wrapText="1"/>
    </xf>
    <xf numFmtId="165" fontId="21" fillId="2" borderId="37" xfId="1" applyNumberFormat="1" applyFont="1" applyFill="1" applyBorder="1" applyAlignment="1">
      <alignment horizontal="right" vertical="center" wrapText="1"/>
    </xf>
    <xf numFmtId="165" fontId="13" fillId="2" borderId="12" xfId="1" applyNumberFormat="1" applyFont="1" applyFill="1" applyBorder="1" applyAlignment="1">
      <alignment horizontal="right" vertical="center" wrapText="1"/>
    </xf>
    <xf numFmtId="165" fontId="13" fillId="2" borderId="28" xfId="1" applyNumberFormat="1" applyFont="1" applyFill="1" applyBorder="1" applyAlignment="1">
      <alignment horizontal="right" vertical="center" wrapText="1"/>
    </xf>
    <xf numFmtId="165" fontId="13" fillId="2" borderId="50" xfId="1" applyNumberFormat="1" applyFont="1" applyFill="1" applyBorder="1" applyAlignment="1">
      <alignment horizontal="right" vertical="center" wrapText="1"/>
    </xf>
    <xf numFmtId="165" fontId="13" fillId="2" borderId="33" xfId="1" applyNumberFormat="1" applyFont="1" applyFill="1" applyBorder="1"/>
    <xf numFmtId="165" fontId="13" fillId="2" borderId="54" xfId="1" applyNumberFormat="1" applyFont="1" applyFill="1" applyBorder="1"/>
    <xf numFmtId="165" fontId="13" fillId="2" borderId="51" xfId="1" applyNumberFormat="1" applyFont="1" applyFill="1" applyBorder="1"/>
    <xf numFmtId="165" fontId="13" fillId="2" borderId="21" xfId="1" applyNumberFormat="1" applyFont="1" applyFill="1" applyBorder="1" applyAlignment="1">
      <alignment vertical="center"/>
    </xf>
    <xf numFmtId="165" fontId="13" fillId="2" borderId="14" xfId="1" applyNumberFormat="1" applyFont="1" applyFill="1" applyBorder="1" applyAlignment="1">
      <alignment vertical="center"/>
    </xf>
    <xf numFmtId="165" fontId="13" fillId="2" borderId="6" xfId="1" applyNumberFormat="1" applyFont="1" applyFill="1" applyBorder="1" applyAlignment="1">
      <alignment vertical="center"/>
    </xf>
    <xf numFmtId="165" fontId="13" fillId="2" borderId="28" xfId="1" applyNumberFormat="1" applyFont="1" applyFill="1" applyBorder="1" applyAlignment="1">
      <alignment vertical="center"/>
    </xf>
    <xf numFmtId="165" fontId="22" fillId="2" borderId="42" xfId="1" applyNumberFormat="1" applyFont="1" applyFill="1" applyBorder="1" applyAlignment="1">
      <alignment vertical="center"/>
    </xf>
    <xf numFmtId="165" fontId="22" fillId="2" borderId="16" xfId="1" applyNumberFormat="1" applyFont="1" applyFill="1" applyBorder="1" applyAlignment="1">
      <alignment vertical="center"/>
    </xf>
    <xf numFmtId="165" fontId="21" fillId="2" borderId="14" xfId="1" quotePrefix="1" applyNumberFormat="1" applyFont="1" applyFill="1" applyBorder="1" applyAlignment="1">
      <alignment vertical="center"/>
    </xf>
    <xf numFmtId="165" fontId="21" fillId="2" borderId="14" xfId="1" applyNumberFormat="1" applyFont="1" applyFill="1" applyBorder="1" applyAlignment="1">
      <alignment vertical="center"/>
    </xf>
    <xf numFmtId="165" fontId="21" fillId="2" borderId="50" xfId="1" applyNumberFormat="1" applyFont="1" applyFill="1" applyBorder="1" applyAlignment="1">
      <alignment vertical="center"/>
    </xf>
    <xf numFmtId="165" fontId="21" fillId="2" borderId="42" xfId="1" applyNumberFormat="1" applyFont="1" applyFill="1" applyBorder="1" applyAlignment="1">
      <alignment vertical="center"/>
    </xf>
    <xf numFmtId="0" fontId="9" fillId="0" borderId="0" xfId="5"/>
    <xf numFmtId="0" fontId="14" fillId="2" borderId="22" xfId="3" applyFont="1" applyFill="1" applyBorder="1" applyAlignment="1">
      <alignment vertical="center" wrapText="1"/>
    </xf>
    <xf numFmtId="0" fontId="14" fillId="2" borderId="0" xfId="8" applyFont="1" applyFill="1"/>
    <xf numFmtId="0" fontId="15" fillId="2" borderId="0" xfId="8" applyFont="1" applyFill="1"/>
    <xf numFmtId="0" fontId="14" fillId="2" borderId="0" xfId="8" applyFont="1" applyFill="1" applyAlignment="1">
      <alignment vertical="top" wrapText="1"/>
    </xf>
    <xf numFmtId="0" fontId="16" fillId="2" borderId="0" xfId="8" applyFont="1" applyFill="1" applyAlignment="1">
      <alignment vertical="top" wrapText="1"/>
    </xf>
    <xf numFmtId="0" fontId="17" fillId="2" borderId="0" xfId="8" applyFont="1" applyFill="1" applyAlignment="1">
      <alignment vertical="top" wrapText="1"/>
    </xf>
    <xf numFmtId="0" fontId="22" fillId="2" borderId="0" xfId="3" applyFont="1" applyFill="1" applyBorder="1"/>
    <xf numFmtId="0" fontId="13" fillId="2" borderId="40" xfId="3" applyFont="1" applyFill="1" applyBorder="1" applyAlignment="1">
      <alignment horizontal="center" vertical="center"/>
    </xf>
    <xf numFmtId="0" fontId="13" fillId="2" borderId="38" xfId="3" applyFont="1" applyFill="1" applyBorder="1" applyAlignment="1">
      <alignment horizontal="center" vertical="center"/>
    </xf>
    <xf numFmtId="0" fontId="13" fillId="2" borderId="28" xfId="3" applyFont="1" applyFill="1" applyBorder="1"/>
    <xf numFmtId="0" fontId="13" fillId="2" borderId="34" xfId="3" applyFont="1" applyFill="1" applyBorder="1" applyAlignment="1">
      <alignment horizontal="center" vertical="center"/>
    </xf>
    <xf numFmtId="0" fontId="13" fillId="2" borderId="3" xfId="3" applyFont="1" applyFill="1" applyBorder="1"/>
    <xf numFmtId="165" fontId="13" fillId="2" borderId="70" xfId="1" applyNumberFormat="1" applyFont="1" applyFill="1" applyBorder="1"/>
    <xf numFmtId="0" fontId="0" fillId="2" borderId="0" xfId="0" applyFill="1"/>
    <xf numFmtId="0" fontId="13" fillId="2" borderId="42" xfId="0" applyFont="1" applyFill="1" applyBorder="1" applyAlignment="1">
      <alignment horizontal="center" textRotation="90" wrapText="1"/>
    </xf>
    <xf numFmtId="165" fontId="21" fillId="2" borderId="41" xfId="1" quotePrefix="1" applyNumberFormat="1" applyFont="1" applyFill="1" applyBorder="1" applyAlignment="1">
      <alignment vertical="center"/>
    </xf>
    <xf numFmtId="0" fontId="28" fillId="2" borderId="0" xfId="3" applyFont="1" applyFill="1" applyAlignment="1">
      <alignment vertical="top"/>
    </xf>
    <xf numFmtId="0" fontId="22" fillId="2" borderId="34" xfId="3" applyFont="1" applyFill="1" applyBorder="1" applyAlignment="1">
      <alignment horizontal="center" vertical="center"/>
    </xf>
    <xf numFmtId="0" fontId="22" fillId="2" borderId="3" xfId="3" applyFont="1" applyFill="1" applyBorder="1"/>
    <xf numFmtId="165" fontId="22" fillId="2" borderId="70" xfId="1" applyNumberFormat="1" applyFont="1" applyFill="1" applyBorder="1"/>
    <xf numFmtId="165" fontId="13" fillId="2" borderId="66" xfId="1" applyNumberFormat="1" applyFont="1" applyFill="1" applyBorder="1" applyAlignment="1">
      <alignment horizontal="center" vertical="center" wrapText="1"/>
    </xf>
    <xf numFmtId="0" fontId="22" fillId="2" borderId="12" xfId="3" applyFont="1" applyFill="1" applyBorder="1" applyAlignment="1">
      <alignment horizontal="center" vertical="center"/>
    </xf>
    <xf numFmtId="0" fontId="22" fillId="2" borderId="28" xfId="3" applyFont="1" applyFill="1" applyBorder="1"/>
    <xf numFmtId="165" fontId="22" fillId="2" borderId="64" xfId="1" applyNumberFormat="1" applyFont="1" applyFill="1" applyBorder="1"/>
    <xf numFmtId="165" fontId="13" fillId="2" borderId="63" xfId="1" applyNumberFormat="1" applyFont="1" applyFill="1" applyBorder="1"/>
    <xf numFmtId="0" fontId="13" fillId="2" borderId="28" xfId="3" applyFont="1" applyFill="1" applyBorder="1" applyAlignment="1">
      <alignment vertical="center"/>
    </xf>
    <xf numFmtId="0" fontId="13" fillId="2" borderId="29" xfId="3" applyFont="1" applyFill="1" applyBorder="1" applyAlignment="1">
      <alignment vertical="center"/>
    </xf>
    <xf numFmtId="0" fontId="13" fillId="2" borderId="3" xfId="3" applyFont="1" applyFill="1" applyBorder="1" applyAlignment="1">
      <alignment vertical="center"/>
    </xf>
    <xf numFmtId="0" fontId="13" fillId="2" borderId="46" xfId="3" applyFont="1" applyFill="1" applyBorder="1" applyAlignment="1">
      <alignment vertical="center"/>
    </xf>
    <xf numFmtId="0" fontId="26" fillId="2" borderId="0" xfId="8" applyFont="1" applyFill="1"/>
    <xf numFmtId="0" fontId="17" fillId="2" borderId="0" xfId="8" applyFont="1" applyFill="1"/>
    <xf numFmtId="0" fontId="29" fillId="2" borderId="0" xfId="8" applyFont="1" applyFill="1"/>
    <xf numFmtId="0" fontId="13" fillId="2" borderId="0" xfId="8" applyFont="1" applyFill="1" applyAlignment="1">
      <alignment vertical="top" wrapText="1"/>
    </xf>
    <xf numFmtId="0" fontId="18" fillId="2" borderId="0" xfId="8" applyFont="1" applyFill="1" applyAlignment="1">
      <alignment vertical="top" wrapText="1"/>
    </xf>
    <xf numFmtId="0" fontId="18" fillId="2" borderId="0" xfId="8" applyFont="1" applyFill="1"/>
    <xf numFmtId="0" fontId="13" fillId="2" borderId="0" xfId="8" applyFont="1" applyFill="1"/>
    <xf numFmtId="0" fontId="13" fillId="2" borderId="0" xfId="8" applyFont="1" applyFill="1" applyAlignment="1">
      <alignment vertical="top"/>
    </xf>
    <xf numFmtId="0" fontId="25" fillId="2" borderId="0" xfId="8" applyFont="1" applyFill="1"/>
    <xf numFmtId="0" fontId="20" fillId="2" borderId="0" xfId="8" applyFont="1" applyFill="1" applyAlignment="1">
      <alignment vertical="top"/>
    </xf>
    <xf numFmtId="165" fontId="13" fillId="2" borderId="64" xfId="1" applyNumberFormat="1" applyFont="1" applyFill="1" applyBorder="1" applyAlignment="1">
      <alignment vertical="center"/>
    </xf>
    <xf numFmtId="0" fontId="22" fillId="2" borderId="28" xfId="3" applyFont="1" applyFill="1" applyBorder="1" applyAlignment="1">
      <alignment vertical="center"/>
    </xf>
    <xf numFmtId="0" fontId="22" fillId="2" borderId="29" xfId="3" applyFont="1" applyFill="1" applyBorder="1" applyAlignment="1">
      <alignment vertical="center"/>
    </xf>
    <xf numFmtId="165" fontId="22" fillId="2" borderId="64" xfId="1" applyNumberFormat="1" applyFont="1" applyFill="1" applyBorder="1" applyAlignment="1">
      <alignment vertical="center"/>
    </xf>
    <xf numFmtId="0" fontId="11" fillId="2" borderId="0" xfId="8" applyFont="1" applyFill="1" applyAlignment="1">
      <alignment vertical="top"/>
    </xf>
    <xf numFmtId="165" fontId="23" fillId="2" borderId="64" xfId="1" applyNumberFormat="1" applyFont="1" applyFill="1" applyBorder="1"/>
    <xf numFmtId="0" fontId="20" fillId="2" borderId="22" xfId="8" applyFont="1" applyFill="1" applyBorder="1" applyAlignment="1">
      <alignment vertical="top"/>
    </xf>
    <xf numFmtId="0" fontId="13" fillId="2" borderId="22" xfId="8" applyFont="1" applyFill="1" applyBorder="1" applyAlignment="1">
      <alignment vertical="top" wrapText="1"/>
    </xf>
    <xf numFmtId="0" fontId="18" fillId="2" borderId="22" xfId="8" applyFont="1" applyFill="1" applyBorder="1" applyAlignment="1">
      <alignment vertical="top" wrapText="1"/>
    </xf>
    <xf numFmtId="0" fontId="13" fillId="2" borderId="0" xfId="3" applyFont="1" applyFill="1" applyBorder="1" applyAlignment="1">
      <alignment horizontal="center" vertical="center"/>
    </xf>
    <xf numFmtId="165" fontId="13" fillId="2" borderId="0" xfId="1" applyNumberFormat="1" applyFont="1" applyFill="1" applyBorder="1"/>
    <xf numFmtId="0" fontId="18" fillId="2" borderId="64" xfId="3" applyFont="1" applyFill="1" applyBorder="1" applyAlignment="1">
      <alignment horizontal="left"/>
    </xf>
    <xf numFmtId="0" fontId="6" fillId="0" borderId="1" xfId="0" applyFont="1" applyFill="1" applyBorder="1" applyAlignment="1">
      <alignment horizontal="left" vertical="center"/>
    </xf>
    <xf numFmtId="49" fontId="6" fillId="0" borderId="1" xfId="0" applyNumberFormat="1" applyFont="1" applyBorder="1" applyAlignment="1">
      <alignment vertical="center"/>
    </xf>
    <xf numFmtId="0" fontId="6" fillId="0" borderId="1" xfId="0" applyFont="1" applyBorder="1" applyAlignment="1">
      <alignment vertical="center"/>
    </xf>
    <xf numFmtId="0" fontId="6" fillId="0" borderId="1" xfId="0" applyFont="1" applyFill="1" applyBorder="1" applyAlignment="1">
      <alignment vertical="center"/>
    </xf>
    <xf numFmtId="0" fontId="6" fillId="0" borderId="2" xfId="0" applyFont="1" applyFill="1" applyBorder="1" applyAlignment="1">
      <alignment vertical="center"/>
    </xf>
    <xf numFmtId="0" fontId="27" fillId="0" borderId="0" xfId="5" applyFont="1" applyAlignment="1">
      <alignment vertical="center"/>
    </xf>
    <xf numFmtId="0" fontId="9" fillId="0" borderId="0" xfId="5" applyAlignment="1">
      <alignment vertical="center"/>
    </xf>
    <xf numFmtId="0" fontId="6" fillId="0" borderId="0" xfId="0" applyFont="1" applyFill="1" applyAlignment="1">
      <alignment horizontal="left" vertical="center"/>
    </xf>
    <xf numFmtId="0" fontId="15" fillId="2" borderId="0" xfId="3" quotePrefix="1" applyFont="1" applyFill="1"/>
    <xf numFmtId="0" fontId="22" fillId="2" borderId="37" xfId="3" applyFont="1" applyFill="1" applyBorder="1" applyAlignment="1">
      <alignment horizontal="left" vertical="center"/>
    </xf>
    <xf numFmtId="165" fontId="22" fillId="2" borderId="25" xfId="1" applyNumberFormat="1" applyFont="1" applyFill="1" applyBorder="1" applyAlignment="1">
      <alignment horizontal="right" vertical="center" wrapText="1"/>
    </xf>
    <xf numFmtId="165" fontId="22" fillId="2" borderId="47" xfId="1" applyNumberFormat="1" applyFont="1" applyFill="1" applyBorder="1" applyAlignment="1">
      <alignment horizontal="right" vertical="center" wrapText="1"/>
    </xf>
    <xf numFmtId="165" fontId="22" fillId="2" borderId="37" xfId="1" applyNumberFormat="1" applyFont="1" applyFill="1" applyBorder="1" applyAlignment="1">
      <alignment horizontal="right" vertical="center" wrapText="1"/>
    </xf>
    <xf numFmtId="0" fontId="18" fillId="2" borderId="59" xfId="3" applyFont="1" applyFill="1" applyBorder="1" applyAlignment="1">
      <alignment horizontal="left" vertical="center"/>
    </xf>
    <xf numFmtId="0" fontId="18" fillId="2" borderId="50" xfId="3" applyFont="1" applyFill="1" applyBorder="1" applyAlignment="1">
      <alignment horizontal="left" vertical="center"/>
    </xf>
    <xf numFmtId="0" fontId="22" fillId="2" borderId="37" xfId="3" applyFont="1" applyFill="1" applyBorder="1" applyAlignment="1">
      <alignment vertical="center"/>
    </xf>
    <xf numFmtId="165" fontId="21" fillId="2" borderId="30" xfId="1" applyNumberFormat="1" applyFont="1" applyFill="1" applyBorder="1" applyAlignment="1">
      <alignment vertical="center"/>
    </xf>
    <xf numFmtId="165" fontId="22" fillId="2" borderId="37" xfId="1" applyNumberFormat="1" applyFont="1" applyFill="1" applyBorder="1" applyAlignment="1">
      <alignment vertical="center"/>
    </xf>
    <xf numFmtId="165" fontId="21" fillId="2" borderId="23" xfId="1" applyNumberFormat="1" applyFont="1" applyFill="1" applyBorder="1"/>
    <xf numFmtId="0" fontId="13" fillId="2" borderId="30" xfId="3" applyFont="1" applyFill="1" applyBorder="1" applyAlignment="1">
      <alignment horizontal="center" vertical="center" wrapText="1"/>
    </xf>
    <xf numFmtId="0" fontId="13" fillId="2" borderId="31" xfId="3" applyFont="1" applyFill="1" applyBorder="1" applyAlignment="1">
      <alignment horizontal="center" vertical="center" wrapText="1"/>
    </xf>
    <xf numFmtId="165" fontId="18" fillId="2" borderId="9" xfId="1" applyNumberFormat="1" applyFont="1" applyFill="1" applyBorder="1"/>
    <xf numFmtId="165" fontId="18" fillId="2" borderId="41" xfId="1" applyNumberFormat="1" applyFont="1" applyFill="1" applyBorder="1"/>
    <xf numFmtId="165" fontId="21" fillId="2" borderId="41" xfId="1" applyNumberFormat="1" applyFont="1" applyFill="1" applyBorder="1"/>
    <xf numFmtId="165" fontId="21" fillId="2" borderId="42" xfId="1" applyNumberFormat="1" applyFont="1" applyFill="1" applyBorder="1"/>
    <xf numFmtId="165" fontId="21" fillId="2" borderId="37" xfId="1" applyNumberFormat="1" applyFont="1" applyFill="1" applyBorder="1"/>
    <xf numFmtId="165" fontId="18" fillId="2" borderId="10" xfId="1" applyNumberFormat="1" applyFont="1" applyFill="1" applyBorder="1"/>
    <xf numFmtId="165" fontId="18" fillId="2" borderId="14" xfId="1" applyNumberFormat="1" applyFont="1" applyFill="1" applyBorder="1"/>
    <xf numFmtId="165" fontId="21" fillId="2" borderId="31" xfId="1" applyNumberFormat="1" applyFont="1" applyFill="1" applyBorder="1"/>
    <xf numFmtId="165" fontId="13" fillId="2" borderId="71" xfId="9" applyNumberFormat="1" applyFont="1" applyFill="1" applyBorder="1"/>
    <xf numFmtId="165" fontId="13" fillId="2" borderId="72" xfId="9" applyNumberFormat="1" applyFont="1" applyFill="1" applyBorder="1"/>
    <xf numFmtId="9" fontId="13" fillId="2" borderId="72" xfId="2" applyFont="1" applyFill="1" applyBorder="1"/>
    <xf numFmtId="166" fontId="13" fillId="2" borderId="72" xfId="2" applyNumberFormat="1" applyFont="1" applyFill="1" applyBorder="1"/>
    <xf numFmtId="164" fontId="13" fillId="2" borderId="72" xfId="9" applyNumberFormat="1" applyFont="1" applyFill="1" applyBorder="1"/>
    <xf numFmtId="165" fontId="13" fillId="2" borderId="74" xfId="9" applyNumberFormat="1" applyFont="1" applyFill="1" applyBorder="1"/>
    <xf numFmtId="165" fontId="13" fillId="2" borderId="75" xfId="9" applyNumberFormat="1" applyFont="1" applyFill="1" applyBorder="1"/>
    <xf numFmtId="9" fontId="13" fillId="2" borderId="75" xfId="2" applyFont="1" applyFill="1" applyBorder="1"/>
    <xf numFmtId="166" fontId="13" fillId="2" borderId="75" xfId="2" applyNumberFormat="1" applyFont="1" applyFill="1" applyBorder="1"/>
    <xf numFmtId="164" fontId="13" fillId="2" borderId="75" xfId="9" applyNumberFormat="1" applyFont="1" applyFill="1" applyBorder="1"/>
    <xf numFmtId="3" fontId="13" fillId="2" borderId="76" xfId="0" applyNumberFormat="1" applyFont="1" applyFill="1" applyBorder="1"/>
    <xf numFmtId="165" fontId="22" fillId="2" borderId="81" xfId="9" applyNumberFormat="1" applyFont="1" applyFill="1" applyBorder="1"/>
    <xf numFmtId="165" fontId="22" fillId="2" borderId="82" xfId="9" applyNumberFormat="1" applyFont="1" applyFill="1" applyBorder="1"/>
    <xf numFmtId="9" fontId="22" fillId="2" borderId="82" xfId="2" applyFont="1" applyFill="1" applyBorder="1"/>
    <xf numFmtId="166" fontId="22" fillId="2" borderId="82" xfId="2" applyNumberFormat="1" applyFont="1" applyFill="1" applyBorder="1"/>
    <xf numFmtId="164" fontId="22" fillId="2" borderId="82" xfId="9" applyNumberFormat="1" applyFont="1" applyFill="1" applyBorder="1"/>
    <xf numFmtId="3" fontId="22" fillId="2" borderId="83" xfId="0" applyNumberFormat="1" applyFont="1" applyFill="1" applyBorder="1"/>
    <xf numFmtId="165" fontId="13" fillId="2" borderId="78" xfId="9" applyNumberFormat="1" applyFont="1" applyFill="1" applyBorder="1"/>
    <xf numFmtId="165" fontId="13" fillId="2" borderId="79" xfId="9" applyNumberFormat="1" applyFont="1" applyFill="1" applyBorder="1"/>
    <xf numFmtId="9" fontId="13" fillId="2" borderId="79" xfId="2" applyFont="1" applyFill="1" applyBorder="1"/>
    <xf numFmtId="166" fontId="13" fillId="2" borderId="79" xfId="2" applyNumberFormat="1" applyFont="1" applyFill="1" applyBorder="1"/>
    <xf numFmtId="164" fontId="13" fillId="2" borderId="79" xfId="9" applyNumberFormat="1" applyFont="1" applyFill="1" applyBorder="1"/>
    <xf numFmtId="0" fontId="30" fillId="3" borderId="0" xfId="0" applyFont="1" applyFill="1"/>
    <xf numFmtId="0" fontId="31" fillId="3" borderId="0" xfId="0" applyFont="1" applyFill="1"/>
    <xf numFmtId="0" fontId="6" fillId="3" borderId="0" xfId="0" applyFont="1" applyFill="1"/>
    <xf numFmtId="0" fontId="9" fillId="4" borderId="0" xfId="5" applyFill="1"/>
    <xf numFmtId="0" fontId="32" fillId="3" borderId="0" xfId="0" applyFont="1" applyFill="1"/>
    <xf numFmtId="0" fontId="9" fillId="0" borderId="0" xfId="0" applyFont="1" applyAlignment="1"/>
    <xf numFmtId="165" fontId="13" fillId="4" borderId="14" xfId="1" applyNumberFormat="1" applyFont="1" applyFill="1" applyBorder="1"/>
    <xf numFmtId="165" fontId="18" fillId="4" borderId="41" xfId="1" applyNumberFormat="1" applyFont="1" applyFill="1" applyBorder="1" applyAlignment="1">
      <alignment vertical="center"/>
    </xf>
    <xf numFmtId="165" fontId="13" fillId="4" borderId="9" xfId="1" applyNumberFormat="1" applyFont="1" applyFill="1" applyBorder="1"/>
    <xf numFmtId="165" fontId="13" fillId="4" borderId="10" xfId="1" applyNumberFormat="1" applyFont="1" applyFill="1" applyBorder="1"/>
    <xf numFmtId="165" fontId="13" fillId="4" borderId="41" xfId="1" applyNumberFormat="1" applyFont="1" applyFill="1" applyBorder="1"/>
    <xf numFmtId="165" fontId="13" fillId="4" borderId="52" xfId="1" applyNumberFormat="1" applyFont="1" applyFill="1" applyBorder="1"/>
    <xf numFmtId="165" fontId="13" fillId="4" borderId="53" xfId="1" applyNumberFormat="1" applyFont="1" applyFill="1" applyBorder="1"/>
    <xf numFmtId="165" fontId="22" fillId="4" borderId="30" xfId="1" applyNumberFormat="1" applyFont="1" applyFill="1" applyBorder="1"/>
    <xf numFmtId="165" fontId="22" fillId="4" borderId="31" xfId="1" applyNumberFormat="1" applyFont="1" applyFill="1" applyBorder="1"/>
    <xf numFmtId="165" fontId="22" fillId="4" borderId="45" xfId="1" applyNumberFormat="1" applyFont="1" applyFill="1" applyBorder="1"/>
    <xf numFmtId="0" fontId="13" fillId="4" borderId="73" xfId="0" applyFont="1" applyFill="1" applyBorder="1"/>
    <xf numFmtId="0" fontId="13" fillId="4" borderId="80" xfId="0" applyFont="1" applyFill="1" applyBorder="1"/>
    <xf numFmtId="0" fontId="13" fillId="2" borderId="20" xfId="3" applyFont="1" applyFill="1" applyBorder="1" applyAlignment="1">
      <alignment horizontal="center" vertical="center" wrapText="1"/>
    </xf>
    <xf numFmtId="0" fontId="13" fillId="2" borderId="21" xfId="3" applyFont="1" applyFill="1" applyBorder="1" applyAlignment="1">
      <alignment horizontal="center" vertical="center" wrapText="1"/>
    </xf>
    <xf numFmtId="0" fontId="13" fillId="2" borderId="6" xfId="3" applyFont="1" applyFill="1" applyBorder="1" applyAlignment="1">
      <alignment horizontal="center" vertical="center" wrapText="1"/>
    </xf>
    <xf numFmtId="0" fontId="13" fillId="2" borderId="21" xfId="0" applyFont="1" applyFill="1" applyBorder="1" applyAlignment="1">
      <alignment horizontal="center" vertical="center"/>
    </xf>
    <xf numFmtId="0" fontId="13" fillId="2" borderId="21" xfId="0" applyFont="1" applyFill="1" applyBorder="1" applyAlignment="1">
      <alignment horizontal="center"/>
    </xf>
    <xf numFmtId="0" fontId="0" fillId="2" borderId="22" xfId="0" applyFill="1" applyBorder="1"/>
    <xf numFmtId="165" fontId="13" fillId="2" borderId="7" xfId="9" applyNumberFormat="1" applyFont="1" applyFill="1" applyBorder="1"/>
    <xf numFmtId="9" fontId="13" fillId="2" borderId="7" xfId="2" applyFont="1" applyFill="1" applyBorder="1"/>
    <xf numFmtId="164" fontId="13" fillId="2" borderId="7" xfId="9" applyNumberFormat="1" applyFont="1" applyFill="1" applyBorder="1"/>
    <xf numFmtId="0" fontId="13" fillId="2" borderId="7" xfId="0" applyFont="1" applyFill="1" applyBorder="1"/>
    <xf numFmtId="165" fontId="22" fillId="2" borderId="84" xfId="9" applyNumberFormat="1" applyFont="1" applyFill="1" applyBorder="1"/>
    <xf numFmtId="165" fontId="22" fillId="2" borderId="85" xfId="9" applyNumberFormat="1" applyFont="1" applyFill="1" applyBorder="1"/>
    <xf numFmtId="9" fontId="22" fillId="2" borderId="85" xfId="2" applyFont="1" applyFill="1" applyBorder="1"/>
    <xf numFmtId="166" fontId="22" fillId="2" borderId="85" xfId="2" applyNumberFormat="1" applyFont="1" applyFill="1" applyBorder="1"/>
    <xf numFmtId="164" fontId="22" fillId="2" borderId="85" xfId="9" applyNumberFormat="1" applyFont="1" applyFill="1" applyBorder="1"/>
    <xf numFmtId="3" fontId="22" fillId="2" borderId="86" xfId="0" applyNumberFormat="1" applyFont="1" applyFill="1" applyBorder="1"/>
    <xf numFmtId="0" fontId="14" fillId="2" borderId="11" xfId="3" applyFont="1" applyFill="1" applyBorder="1"/>
    <xf numFmtId="0" fontId="13" fillId="2" borderId="8" xfId="0" applyFont="1" applyFill="1" applyBorder="1" applyAlignment="1">
      <alignment horizontal="center"/>
    </xf>
    <xf numFmtId="0" fontId="13" fillId="2" borderId="11" xfId="0" applyFont="1" applyFill="1" applyBorder="1" applyAlignment="1">
      <alignment horizontal="center"/>
    </xf>
    <xf numFmtId="0" fontId="13" fillId="2" borderId="24" xfId="0" applyFont="1" applyFill="1" applyBorder="1" applyAlignment="1">
      <alignment vertical="center" wrapText="1"/>
    </xf>
    <xf numFmtId="0" fontId="13" fillId="2" borderId="6" xfId="0" applyFont="1" applyFill="1" applyBorder="1" applyAlignment="1">
      <alignment horizontal="center"/>
    </xf>
    <xf numFmtId="0" fontId="18" fillId="2" borderId="15" xfId="3" applyFont="1" applyFill="1" applyBorder="1"/>
    <xf numFmtId="166" fontId="13" fillId="2" borderId="7" xfId="2" applyNumberFormat="1" applyFont="1" applyFill="1" applyBorder="1"/>
    <xf numFmtId="165" fontId="13" fillId="2" borderId="77" xfId="9" applyNumberFormat="1" applyFont="1" applyFill="1" applyBorder="1"/>
    <xf numFmtId="165" fontId="13" fillId="2" borderId="87" xfId="9" applyNumberFormat="1" applyFont="1" applyFill="1" applyBorder="1"/>
    <xf numFmtId="165" fontId="13" fillId="2" borderId="88" xfId="9" applyNumberFormat="1" applyFont="1" applyFill="1" applyBorder="1"/>
    <xf numFmtId="165" fontId="13" fillId="2" borderId="89" xfId="9" applyNumberFormat="1" applyFont="1" applyFill="1" applyBorder="1"/>
    <xf numFmtId="165" fontId="13" fillId="2" borderId="90" xfId="9" applyNumberFormat="1" applyFont="1" applyFill="1" applyBorder="1"/>
    <xf numFmtId="165" fontId="13" fillId="2" borderId="91" xfId="9" applyNumberFormat="1" applyFont="1" applyFill="1" applyBorder="1"/>
    <xf numFmtId="165" fontId="22" fillId="2" borderId="42" xfId="9" applyNumberFormat="1" applyFont="1" applyFill="1" applyBorder="1"/>
    <xf numFmtId="165" fontId="22" fillId="2" borderId="7" xfId="9" applyNumberFormat="1" applyFont="1" applyFill="1" applyBorder="1"/>
    <xf numFmtId="165" fontId="22" fillId="2" borderId="49" xfId="9" applyNumberFormat="1" applyFont="1" applyFill="1" applyBorder="1"/>
    <xf numFmtId="165" fontId="22" fillId="2" borderId="20" xfId="9" applyNumberFormat="1" applyFont="1" applyFill="1" applyBorder="1"/>
    <xf numFmtId="165" fontId="13" fillId="2" borderId="92" xfId="9" applyNumberFormat="1" applyFont="1" applyFill="1" applyBorder="1"/>
    <xf numFmtId="0" fontId="10" fillId="0" borderId="93" xfId="5" applyFont="1" applyBorder="1" applyAlignment="1">
      <alignment horizontal="center" vertical="center"/>
    </xf>
    <xf numFmtId="0" fontId="10" fillId="0" borderId="93" xfId="5" applyFont="1" applyBorder="1" applyAlignment="1">
      <alignment vertical="center"/>
    </xf>
    <xf numFmtId="0" fontId="33" fillId="0" borderId="0" xfId="0" applyFont="1" applyFill="1" applyAlignment="1">
      <alignment horizontal="left"/>
    </xf>
    <xf numFmtId="49" fontId="9" fillId="0" borderId="0" xfId="0" applyNumberFormat="1" applyFont="1"/>
    <xf numFmtId="0" fontId="13" fillId="2" borderId="6" xfId="3" applyFont="1" applyFill="1" applyBorder="1" applyAlignment="1">
      <alignment vertical="center"/>
    </xf>
    <xf numFmtId="0" fontId="13" fillId="2" borderId="7" xfId="3" applyFont="1" applyFill="1" applyBorder="1" applyAlignment="1">
      <alignment vertical="center"/>
    </xf>
    <xf numFmtId="0" fontId="13" fillId="2" borderId="19" xfId="3" applyFont="1" applyFill="1" applyBorder="1" applyAlignment="1"/>
    <xf numFmtId="0" fontId="22" fillId="2" borderId="22" xfId="3" applyFont="1" applyFill="1" applyBorder="1"/>
    <xf numFmtId="165" fontId="13" fillId="2" borderId="65" xfId="1" applyNumberFormat="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30" xfId="3" applyFont="1" applyFill="1" applyBorder="1" applyAlignment="1">
      <alignment horizontal="center" vertical="center" wrapText="1"/>
    </xf>
    <xf numFmtId="0" fontId="13" fillId="2" borderId="31" xfId="3" applyFont="1" applyFill="1" applyBorder="1" applyAlignment="1">
      <alignment horizontal="center" vertical="center" wrapText="1"/>
    </xf>
    <xf numFmtId="0" fontId="13" fillId="2" borderId="14" xfId="3" applyFont="1" applyFill="1" applyBorder="1" applyAlignment="1">
      <alignment horizontal="center" vertical="center" wrapText="1"/>
    </xf>
    <xf numFmtId="0" fontId="13" fillId="2" borderId="37" xfId="3" applyFont="1" applyFill="1" applyBorder="1" applyAlignment="1">
      <alignment horizontal="center" vertical="center" wrapText="1"/>
    </xf>
    <xf numFmtId="165" fontId="14" fillId="2" borderId="0" xfId="3" applyNumberFormat="1" applyFont="1" applyFill="1"/>
    <xf numFmtId="0" fontId="23" fillId="2" borderId="29" xfId="3" applyFont="1" applyFill="1" applyBorder="1" applyAlignment="1">
      <alignment vertical="center"/>
    </xf>
    <xf numFmtId="165" fontId="23" fillId="2" borderId="64" xfId="1" applyNumberFormat="1" applyFont="1" applyFill="1" applyBorder="1" applyAlignment="1">
      <alignment vertical="center"/>
    </xf>
    <xf numFmtId="0" fontId="23" fillId="2" borderId="28" xfId="3" applyFont="1" applyFill="1" applyBorder="1" applyAlignment="1">
      <alignment vertical="center"/>
    </xf>
    <xf numFmtId="166" fontId="13" fillId="2" borderId="64" xfId="2" applyNumberFormat="1" applyFont="1" applyFill="1" applyBorder="1" applyAlignment="1">
      <alignment vertical="center"/>
    </xf>
    <xf numFmtId="165" fontId="13" fillId="2" borderId="28" xfId="1" applyNumberFormat="1" applyFont="1" applyFill="1" applyBorder="1" applyAlignment="1">
      <alignment vertical="center" wrapText="1"/>
    </xf>
    <xf numFmtId="49" fontId="13" fillId="2" borderId="28" xfId="1" applyNumberFormat="1" applyFont="1" applyFill="1" applyBorder="1" applyAlignment="1">
      <alignment horizontal="left" vertical="center" wrapText="1"/>
    </xf>
    <xf numFmtId="14" fontId="13" fillId="2" borderId="28" xfId="1" applyNumberFormat="1" applyFont="1" applyFill="1" applyBorder="1" applyAlignment="1">
      <alignment vertical="center"/>
    </xf>
    <xf numFmtId="49" fontId="13" fillId="2" borderId="28" xfId="1" applyNumberFormat="1" applyFont="1" applyFill="1" applyBorder="1" applyAlignment="1">
      <alignment horizontal="left" vertical="center"/>
    </xf>
    <xf numFmtId="49" fontId="13" fillId="2" borderId="46" xfId="1" applyNumberFormat="1" applyFont="1" applyFill="1" applyBorder="1" applyAlignment="1">
      <alignment horizontal="left" vertical="center" wrapText="1"/>
    </xf>
    <xf numFmtId="0" fontId="13" fillId="4" borderId="12" xfId="3" applyFont="1" applyFill="1" applyBorder="1" applyAlignment="1">
      <alignment horizontal="center" vertical="center"/>
    </xf>
    <xf numFmtId="0" fontId="23" fillId="4" borderId="28" xfId="3" applyFont="1" applyFill="1" applyBorder="1" applyAlignment="1">
      <alignment vertical="center"/>
    </xf>
    <xf numFmtId="49" fontId="23" fillId="4" borderId="28" xfId="1" applyNumberFormat="1" applyFont="1" applyFill="1" applyBorder="1" applyAlignment="1">
      <alignment horizontal="left" vertical="center" wrapText="1"/>
    </xf>
    <xf numFmtId="165" fontId="23" fillId="4" borderId="28" xfId="1" applyNumberFormat="1" applyFont="1" applyFill="1" applyBorder="1" applyAlignment="1">
      <alignment vertical="center"/>
    </xf>
    <xf numFmtId="165" fontId="13" fillId="4" borderId="28" xfId="1" applyNumberFormat="1" applyFont="1" applyFill="1" applyBorder="1" applyAlignment="1">
      <alignment vertical="center"/>
    </xf>
    <xf numFmtId="14" fontId="13" fillId="2" borderId="15" xfId="3" applyNumberFormat="1" applyFont="1" applyFill="1" applyBorder="1" applyAlignment="1">
      <alignment horizontal="center" vertical="center" wrapText="1"/>
    </xf>
    <xf numFmtId="14" fontId="13" fillId="2" borderId="16" xfId="3" applyNumberFormat="1" applyFont="1" applyFill="1" applyBorder="1" applyAlignment="1">
      <alignment horizontal="center" vertical="center" wrapText="1"/>
    </xf>
    <xf numFmtId="14" fontId="13" fillId="2" borderId="36" xfId="3" applyNumberFormat="1" applyFont="1" applyFill="1" applyBorder="1" applyAlignment="1">
      <alignment horizontal="center" vertical="center" wrapText="1"/>
    </xf>
    <xf numFmtId="166" fontId="22" fillId="2" borderId="64" xfId="2" applyNumberFormat="1" applyFont="1" applyFill="1" applyBorder="1"/>
    <xf numFmtId="0" fontId="23" fillId="2" borderId="4" xfId="3" applyFont="1" applyFill="1" applyBorder="1" applyAlignment="1">
      <alignment vertical="center"/>
    </xf>
    <xf numFmtId="0" fontId="23" fillId="2" borderId="69" xfId="3" applyFont="1" applyFill="1" applyBorder="1" applyAlignment="1"/>
    <xf numFmtId="165" fontId="23" fillId="2" borderId="70" xfId="1" applyNumberFormat="1" applyFont="1" applyFill="1" applyBorder="1"/>
    <xf numFmtId="0" fontId="23" fillId="2" borderId="49" xfId="3" applyFont="1" applyFill="1" applyBorder="1" applyAlignment="1">
      <alignment vertical="center"/>
    </xf>
    <xf numFmtId="0" fontId="23" fillId="2" borderId="58" xfId="3" applyFont="1" applyFill="1" applyBorder="1" applyAlignment="1"/>
    <xf numFmtId="165" fontId="23" fillId="2" borderId="63" xfId="1" applyNumberFormat="1" applyFont="1" applyFill="1" applyBorder="1"/>
    <xf numFmtId="0" fontId="23" fillId="2" borderId="44" xfId="3" applyFont="1" applyFill="1" applyBorder="1" applyAlignment="1"/>
    <xf numFmtId="0" fontId="23" fillId="2" borderId="3" xfId="3" applyFont="1" applyFill="1" applyBorder="1" applyAlignment="1">
      <alignment vertical="center"/>
    </xf>
    <xf numFmtId="0" fontId="14" fillId="2" borderId="0" xfId="10" applyFont="1" applyFill="1"/>
    <xf numFmtId="165" fontId="14" fillId="2" borderId="0" xfId="1" applyNumberFormat="1" applyFont="1" applyFill="1"/>
    <xf numFmtId="0" fontId="18" fillId="2" borderId="42" xfId="10" applyFont="1" applyFill="1" applyBorder="1" applyAlignment="1">
      <alignment horizontal="center" vertical="center"/>
    </xf>
    <xf numFmtId="0" fontId="18" fillId="2" borderId="49" xfId="10" applyFont="1" applyFill="1" applyBorder="1" applyAlignment="1">
      <alignment horizontal="left" vertical="center"/>
    </xf>
    <xf numFmtId="0" fontId="18" fillId="2" borderId="41" xfId="10" applyFont="1" applyFill="1" applyBorder="1" applyAlignment="1">
      <alignment horizontal="center" vertical="center"/>
    </xf>
    <xf numFmtId="0" fontId="13" fillId="2" borderId="44" xfId="10" applyFont="1" applyFill="1" applyBorder="1" applyAlignment="1">
      <alignment horizontal="left"/>
    </xf>
    <xf numFmtId="0" fontId="18" fillId="2" borderId="29" xfId="10" applyFont="1" applyFill="1" applyBorder="1" applyAlignment="1">
      <alignment horizontal="left" vertical="center"/>
    </xf>
    <xf numFmtId="0" fontId="21" fillId="4" borderId="9" xfId="10" applyFont="1" applyFill="1" applyBorder="1" applyAlignment="1">
      <alignment horizontal="center" vertical="center"/>
    </xf>
    <xf numFmtId="0" fontId="22" fillId="4" borderId="39" xfId="10" applyFont="1" applyFill="1" applyBorder="1" applyAlignment="1">
      <alignment horizontal="left"/>
    </xf>
    <xf numFmtId="0" fontId="18" fillId="2" borderId="37" xfId="10" applyFont="1" applyFill="1" applyBorder="1" applyAlignment="1">
      <alignment horizontal="center" vertical="center" wrapText="1"/>
    </xf>
    <xf numFmtId="0" fontId="18" fillId="2" borderId="16" xfId="10" applyFont="1" applyFill="1" applyBorder="1" applyAlignment="1">
      <alignment horizontal="center" vertical="center" wrapText="1"/>
    </xf>
    <xf numFmtId="0" fontId="18" fillId="2" borderId="47" xfId="10" applyFont="1" applyFill="1" applyBorder="1" applyAlignment="1">
      <alignment horizontal="center" vertical="center" wrapText="1"/>
    </xf>
    <xf numFmtId="0" fontId="18" fillId="2" borderId="30" xfId="10" applyFont="1" applyFill="1" applyBorder="1" applyAlignment="1">
      <alignment horizontal="center" vertical="center" wrapText="1"/>
    </xf>
    <xf numFmtId="0" fontId="18" fillId="2" borderId="22" xfId="10" applyFont="1" applyFill="1" applyBorder="1"/>
    <xf numFmtId="0" fontId="18" fillId="2" borderId="0" xfId="10" applyFont="1" applyFill="1"/>
    <xf numFmtId="0" fontId="18" fillId="2" borderId="50" xfId="10" applyFont="1" applyFill="1" applyBorder="1" applyAlignment="1">
      <alignment horizontal="center" vertical="center" wrapText="1"/>
    </xf>
    <xf numFmtId="0" fontId="18" fillId="2" borderId="21" xfId="10" applyFont="1" applyFill="1" applyBorder="1" applyAlignment="1">
      <alignment horizontal="center" vertical="center" wrapText="1"/>
    </xf>
    <xf numFmtId="0" fontId="18" fillId="2" borderId="28" xfId="10" applyFont="1" applyFill="1" applyBorder="1" applyAlignment="1">
      <alignment horizontal="center" vertical="center" wrapText="1"/>
    </xf>
    <xf numFmtId="0" fontId="18" fillId="2" borderId="57" xfId="10" applyFont="1" applyFill="1" applyBorder="1" applyAlignment="1">
      <alignment horizontal="center" vertical="center" wrapText="1"/>
    </xf>
    <xf numFmtId="0" fontId="11" fillId="2" borderId="0" xfId="10" applyFont="1" applyFill="1" applyAlignment="1">
      <alignment vertical="top"/>
    </xf>
    <xf numFmtId="0" fontId="15" fillId="2" borderId="0" xfId="10" applyFont="1" applyFill="1"/>
    <xf numFmtId="0" fontId="21" fillId="4" borderId="42" xfId="10" applyFont="1" applyFill="1" applyBorder="1" applyAlignment="1">
      <alignment horizontal="center" vertical="center"/>
    </xf>
    <xf numFmtId="0" fontId="21" fillId="4" borderId="49" xfId="10" applyFont="1" applyFill="1" applyBorder="1" applyAlignment="1">
      <alignment horizontal="left" vertical="center"/>
    </xf>
    <xf numFmtId="0" fontId="18" fillId="2" borderId="59" xfId="10" applyFont="1" applyFill="1" applyBorder="1" applyAlignment="1">
      <alignment horizontal="center" vertical="center" wrapText="1"/>
    </xf>
    <xf numFmtId="0" fontId="18" fillId="2" borderId="40" xfId="10" applyFont="1" applyFill="1" applyBorder="1" applyAlignment="1">
      <alignment horizontal="center" vertical="center" wrapText="1"/>
    </xf>
    <xf numFmtId="0" fontId="22" fillId="4" borderId="39" xfId="10" applyFont="1" applyFill="1" applyBorder="1" applyAlignment="1">
      <alignment horizontal="left" vertical="center"/>
    </xf>
    <xf numFmtId="0" fontId="22" fillId="4" borderId="32" xfId="10" applyFont="1" applyFill="1" applyBorder="1" applyAlignment="1">
      <alignment horizontal="left" vertical="center"/>
    </xf>
    <xf numFmtId="0" fontId="22" fillId="4" borderId="43" xfId="10" applyFont="1" applyFill="1" applyBorder="1" applyAlignment="1">
      <alignment horizontal="left" vertical="center"/>
    </xf>
    <xf numFmtId="0" fontId="13" fillId="2" borderId="44" xfId="10" applyFont="1" applyFill="1" applyBorder="1" applyAlignment="1">
      <alignment horizontal="left" vertical="center"/>
    </xf>
    <xf numFmtId="0" fontId="21" fillId="4" borderId="97" xfId="10" applyFont="1" applyFill="1" applyBorder="1" applyAlignment="1">
      <alignment horizontal="center" vertical="center"/>
    </xf>
    <xf numFmtId="0" fontId="22" fillId="4" borderId="98" xfId="10" applyFont="1" applyFill="1" applyBorder="1" applyAlignment="1">
      <alignment horizontal="left"/>
    </xf>
    <xf numFmtId="165" fontId="22" fillId="2" borderId="97" xfId="1" applyNumberFormat="1" applyFont="1" applyFill="1" applyBorder="1"/>
    <xf numFmtId="165" fontId="22" fillId="2" borderId="94" xfId="1" applyNumberFormat="1" applyFont="1" applyFill="1" applyBorder="1"/>
    <xf numFmtId="0" fontId="13" fillId="2" borderId="41" xfId="3" applyFont="1" applyFill="1" applyBorder="1" applyAlignment="1">
      <alignment horizontal="center" vertical="center" wrapText="1"/>
    </xf>
    <xf numFmtId="0" fontId="13" fillId="2" borderId="59" xfId="3" applyFont="1" applyFill="1" applyBorder="1" applyAlignment="1">
      <alignment horizontal="left" vertical="center"/>
    </xf>
    <xf numFmtId="0" fontId="22" fillId="2" borderId="38" xfId="3" applyFont="1" applyFill="1" applyBorder="1" applyAlignment="1">
      <alignment horizontal="center" vertical="center"/>
    </xf>
    <xf numFmtId="0" fontId="22" fillId="2" borderId="23" xfId="3" applyFont="1" applyFill="1" applyBorder="1" applyAlignment="1">
      <alignment vertical="center"/>
    </xf>
    <xf numFmtId="166" fontId="22" fillId="2" borderId="16" xfId="2" applyNumberFormat="1" applyFont="1" applyFill="1" applyBorder="1" applyAlignment="1">
      <alignment vertical="center"/>
    </xf>
    <xf numFmtId="166" fontId="22" fillId="2" borderId="23" xfId="2" applyNumberFormat="1" applyFont="1" applyFill="1" applyBorder="1" applyAlignment="1">
      <alignment vertical="center"/>
    </xf>
    <xf numFmtId="166" fontId="13" fillId="2" borderId="21" xfId="2" applyNumberFormat="1" applyFont="1" applyFill="1" applyBorder="1" applyAlignment="1">
      <alignment vertical="center"/>
    </xf>
    <xf numFmtId="166" fontId="13" fillId="2" borderId="56" xfId="2" applyNumberFormat="1" applyFont="1" applyFill="1" applyBorder="1" applyAlignment="1">
      <alignment vertical="center"/>
    </xf>
    <xf numFmtId="166" fontId="13" fillId="2" borderId="64" xfId="2" applyNumberFormat="1" applyFont="1" applyFill="1" applyBorder="1"/>
    <xf numFmtId="0" fontId="13" fillId="2" borderId="67" xfId="3" applyFont="1" applyFill="1" applyBorder="1" applyAlignment="1">
      <alignment horizontal="center" vertical="center" wrapText="1"/>
    </xf>
    <xf numFmtId="0" fontId="13" fillId="2" borderId="57" xfId="3" applyFont="1" applyFill="1" applyBorder="1" applyAlignment="1">
      <alignment horizontal="center"/>
    </xf>
    <xf numFmtId="0" fontId="13" fillId="2" borderId="38" xfId="3" applyFont="1" applyFill="1" applyBorder="1" applyAlignment="1">
      <alignment horizontal="center"/>
    </xf>
    <xf numFmtId="0" fontId="14" fillId="2" borderId="0" xfId="10" applyFont="1" applyFill="1" applyAlignment="1">
      <alignment vertical="center"/>
    </xf>
    <xf numFmtId="0" fontId="21" fillId="2" borderId="46" xfId="7" applyFont="1" applyFill="1" applyBorder="1" applyAlignment="1">
      <alignment vertical="center"/>
    </xf>
    <xf numFmtId="0" fontId="21" fillId="2" borderId="42" xfId="7" applyFont="1" applyFill="1" applyBorder="1" applyAlignment="1">
      <alignment horizontal="center" vertical="center"/>
    </xf>
    <xf numFmtId="165" fontId="21" fillId="2" borderId="41" xfId="1" applyNumberFormat="1" applyFont="1" applyFill="1" applyBorder="1" applyAlignment="1">
      <alignment vertical="center"/>
    </xf>
    <xf numFmtId="0" fontId="21" fillId="2" borderId="28" xfId="7" applyFont="1" applyFill="1" applyBorder="1" applyAlignment="1">
      <alignment vertical="center"/>
    </xf>
    <xf numFmtId="0" fontId="21" fillId="2" borderId="41" xfId="7" applyFont="1" applyFill="1" applyBorder="1" applyAlignment="1">
      <alignment horizontal="center" vertical="center"/>
    </xf>
    <xf numFmtId="0" fontId="13" fillId="2" borderId="28" xfId="7" applyFont="1" applyFill="1" applyBorder="1" applyAlignment="1">
      <alignment vertical="center"/>
    </xf>
    <xf numFmtId="0" fontId="13" fillId="2" borderId="41" xfId="7" applyFont="1" applyFill="1" applyBorder="1" applyAlignment="1">
      <alignment horizontal="center" vertical="center"/>
    </xf>
    <xf numFmtId="0" fontId="13" fillId="2" borderId="6" xfId="7" applyFont="1" applyFill="1" applyBorder="1" applyAlignment="1">
      <alignment vertical="center"/>
    </xf>
    <xf numFmtId="0" fontId="13" fillId="2" borderId="9" xfId="7" applyFont="1" applyFill="1" applyBorder="1" applyAlignment="1">
      <alignment horizontal="center" vertical="center"/>
    </xf>
    <xf numFmtId="0" fontId="18" fillId="2" borderId="23" xfId="10" applyFont="1" applyFill="1" applyBorder="1" applyAlignment="1">
      <alignment horizontal="center" vertical="center"/>
    </xf>
    <xf numFmtId="0" fontId="13" fillId="2" borderId="22" xfId="10" applyFont="1" applyFill="1" applyBorder="1" applyAlignment="1">
      <alignment vertical="center"/>
    </xf>
    <xf numFmtId="0" fontId="18" fillId="2" borderId="22" xfId="10" applyFont="1" applyFill="1" applyBorder="1" applyAlignment="1">
      <alignment vertical="center"/>
    </xf>
    <xf numFmtId="0" fontId="25" fillId="2" borderId="0" xfId="10" applyFont="1" applyFill="1" applyAlignment="1">
      <alignment vertical="center" wrapText="1"/>
    </xf>
    <xf numFmtId="0" fontId="13" fillId="2" borderId="59" xfId="10" applyFont="1" applyFill="1" applyBorder="1" applyAlignment="1">
      <alignment horizontal="center" vertical="center" wrapText="1"/>
    </xf>
    <xf numFmtId="0" fontId="13" fillId="2" borderId="40" xfId="10" applyFont="1" applyFill="1" applyBorder="1" applyAlignment="1">
      <alignment horizontal="center" vertical="center" wrapText="1"/>
    </xf>
    <xf numFmtId="0" fontId="14" fillId="2" borderId="0" xfId="10" applyFont="1" applyFill="1" applyAlignment="1">
      <alignment vertical="top" wrapText="1"/>
    </xf>
    <xf numFmtId="0" fontId="17" fillId="2" borderId="0" xfId="10" applyFont="1" applyFill="1" applyAlignment="1">
      <alignment vertical="top" wrapText="1"/>
    </xf>
    <xf numFmtId="0" fontId="16" fillId="2" borderId="0" xfId="10" applyFont="1" applyFill="1" applyAlignment="1">
      <alignment vertical="top" wrapText="1"/>
    </xf>
    <xf numFmtId="166" fontId="13" fillId="2" borderId="50" xfId="2" applyNumberFormat="1" applyFont="1" applyFill="1" applyBorder="1"/>
    <xf numFmtId="166" fontId="22" fillId="2" borderId="37" xfId="2" applyNumberFormat="1" applyFont="1" applyFill="1" applyBorder="1"/>
    <xf numFmtId="0" fontId="13" fillId="2" borderId="60" xfId="3" applyFont="1" applyFill="1" applyBorder="1" applyAlignment="1">
      <alignment horizontal="center" vertical="center" wrapText="1"/>
    </xf>
    <xf numFmtId="164" fontId="14" fillId="2" borderId="0" xfId="3" applyNumberFormat="1" applyFont="1" applyFill="1"/>
    <xf numFmtId="0" fontId="22" fillId="4" borderId="57" xfId="3" applyFont="1" applyFill="1" applyBorder="1" applyAlignment="1">
      <alignment vertical="center"/>
    </xf>
    <xf numFmtId="0" fontId="22" fillId="4" borderId="7" xfId="3" applyFont="1" applyFill="1" applyBorder="1" applyAlignment="1">
      <alignment vertical="center"/>
    </xf>
    <xf numFmtId="0" fontId="22" fillId="4" borderId="19" xfId="3" applyFont="1" applyFill="1" applyBorder="1" applyAlignment="1">
      <alignment vertical="center"/>
    </xf>
    <xf numFmtId="0" fontId="22" fillId="2" borderId="46" xfId="3" applyFont="1" applyFill="1" applyBorder="1"/>
    <xf numFmtId="165" fontId="22" fillId="2" borderId="63" xfId="1" applyNumberFormat="1" applyFont="1" applyFill="1" applyBorder="1"/>
    <xf numFmtId="0" fontId="13" fillId="2" borderId="40" xfId="3" applyFont="1" applyFill="1" applyBorder="1" applyAlignment="1">
      <alignment horizontal="center" vertical="center" wrapText="1"/>
    </xf>
    <xf numFmtId="0" fontId="13" fillId="2" borderId="39" xfId="0" applyFont="1" applyFill="1" applyBorder="1" applyAlignment="1">
      <alignment horizontal="center" vertical="center"/>
    </xf>
    <xf numFmtId="0" fontId="13" fillId="2" borderId="46" xfId="0" applyFont="1" applyFill="1" applyBorder="1" applyAlignment="1">
      <alignment horizontal="center" textRotation="90" wrapText="1"/>
    </xf>
    <xf numFmtId="165" fontId="21" fillId="2" borderId="28" xfId="1" applyNumberFormat="1" applyFont="1" applyFill="1" applyBorder="1" applyAlignment="1">
      <alignment vertical="center"/>
    </xf>
    <xf numFmtId="0" fontId="13" fillId="2" borderId="12" xfId="0" applyFont="1" applyFill="1" applyBorder="1" applyAlignment="1">
      <alignment horizontal="left" vertical="center"/>
    </xf>
    <xf numFmtId="0" fontId="13" fillId="2" borderId="39" xfId="3" applyFont="1" applyFill="1" applyBorder="1" applyAlignment="1">
      <alignment horizontal="center" vertical="center" wrapText="1"/>
    </xf>
    <xf numFmtId="0" fontId="13" fillId="2" borderId="46" xfId="3" applyFont="1" applyFill="1" applyBorder="1" applyAlignment="1">
      <alignment horizontal="center" vertical="center" wrapText="1"/>
    </xf>
    <xf numFmtId="0" fontId="13" fillId="2" borderId="62" xfId="3" applyFont="1" applyFill="1" applyBorder="1" applyAlignment="1">
      <alignment horizontal="left" vertical="center"/>
    </xf>
    <xf numFmtId="0" fontId="13" fillId="2" borderId="26" xfId="3" applyFont="1" applyFill="1" applyBorder="1" applyAlignment="1">
      <alignment horizontal="center" vertical="center"/>
    </xf>
    <xf numFmtId="14" fontId="13" fillId="2" borderId="27" xfId="1" applyNumberFormat="1" applyFont="1" applyFill="1" applyBorder="1" applyAlignment="1">
      <alignment horizontal="right" vertical="center"/>
    </xf>
    <xf numFmtId="49" fontId="13" fillId="2" borderId="39" xfId="1" applyNumberFormat="1" applyFont="1" applyFill="1" applyBorder="1" applyAlignment="1">
      <alignment horizontal="left" vertical="center" wrapText="1"/>
    </xf>
    <xf numFmtId="10" fontId="13" fillId="2" borderId="28" xfId="2" applyNumberFormat="1" applyFont="1" applyFill="1" applyBorder="1" applyAlignment="1">
      <alignment horizontal="left" vertical="center" wrapText="1"/>
    </xf>
    <xf numFmtId="165" fontId="18" fillId="2" borderId="50" xfId="1" applyNumberFormat="1" applyFont="1" applyFill="1" applyBorder="1" applyAlignment="1">
      <alignment vertical="center"/>
    </xf>
    <xf numFmtId="0" fontId="22" fillId="2" borderId="10" xfId="3" applyFont="1" applyFill="1" applyBorder="1" applyAlignment="1">
      <alignment vertical="center"/>
    </xf>
    <xf numFmtId="165" fontId="22" fillId="2" borderId="10" xfId="9" applyNumberFormat="1" applyFont="1" applyFill="1" applyBorder="1"/>
    <xf numFmtId="165" fontId="22" fillId="2" borderId="59" xfId="9" applyNumberFormat="1" applyFont="1" applyFill="1" applyBorder="1"/>
    <xf numFmtId="0" fontId="23" fillId="2" borderId="13" xfId="3" applyFont="1" applyFill="1" applyBorder="1" applyAlignment="1">
      <alignment vertical="center" wrapText="1"/>
    </xf>
    <xf numFmtId="165" fontId="23" fillId="2" borderId="14" xfId="9" applyNumberFormat="1" applyFont="1" applyFill="1" applyBorder="1"/>
    <xf numFmtId="165" fontId="23" fillId="2" borderId="50" xfId="9" applyNumberFormat="1" applyFont="1" applyFill="1" applyBorder="1"/>
    <xf numFmtId="0" fontId="23" fillId="2" borderId="13" xfId="3" applyFont="1" applyFill="1" applyBorder="1" applyAlignment="1">
      <alignment vertical="center"/>
    </xf>
    <xf numFmtId="0" fontId="22" fillId="2" borderId="14" xfId="3" applyFont="1" applyFill="1" applyBorder="1" applyAlignment="1">
      <alignment vertical="center"/>
    </xf>
    <xf numFmtId="165" fontId="22" fillId="2" borderId="14" xfId="9" applyNumberFormat="1" applyFont="1" applyFill="1" applyBorder="1"/>
    <xf numFmtId="165" fontId="22" fillId="2" borderId="50" xfId="9" applyNumberFormat="1" applyFont="1" applyFill="1" applyBorder="1"/>
    <xf numFmtId="165" fontId="22" fillId="2" borderId="16" xfId="9" applyNumberFormat="1" applyFont="1" applyFill="1" applyBorder="1"/>
    <xf numFmtId="165" fontId="22" fillId="2" borderId="23" xfId="9" applyNumberFormat="1" applyFont="1" applyFill="1" applyBorder="1"/>
    <xf numFmtId="165" fontId="22" fillId="2" borderId="9" xfId="9" applyNumberFormat="1" applyFont="1" applyFill="1" applyBorder="1" applyAlignment="1">
      <alignment vertical="center"/>
    </xf>
    <xf numFmtId="165" fontId="22" fillId="2" borderId="39" xfId="9" applyNumberFormat="1" applyFont="1" applyFill="1" applyBorder="1" applyAlignment="1">
      <alignment vertical="center"/>
    </xf>
    <xf numFmtId="165" fontId="22" fillId="4" borderId="10" xfId="9" applyNumberFormat="1" applyFont="1" applyFill="1" applyBorder="1" applyAlignment="1">
      <alignment vertical="center"/>
    </xf>
    <xf numFmtId="165" fontId="22" fillId="4" borderId="39" xfId="9" applyNumberFormat="1" applyFont="1" applyFill="1" applyBorder="1" applyAlignment="1">
      <alignment vertical="center"/>
    </xf>
    <xf numFmtId="165" fontId="22" fillId="2" borderId="10" xfId="9" applyNumberFormat="1" applyFont="1" applyFill="1" applyBorder="1" applyAlignment="1">
      <alignment vertical="center"/>
    </xf>
    <xf numFmtId="165" fontId="22" fillId="4" borderId="59" xfId="9" applyNumberFormat="1" applyFont="1" applyFill="1" applyBorder="1" applyAlignment="1">
      <alignment vertical="center"/>
    </xf>
    <xf numFmtId="165" fontId="13" fillId="2" borderId="41" xfId="9" applyNumberFormat="1" applyFont="1" applyFill="1" applyBorder="1" applyAlignment="1">
      <alignment vertical="center"/>
    </xf>
    <xf numFmtId="165" fontId="13" fillId="2" borderId="28" xfId="9" applyNumberFormat="1" applyFont="1" applyFill="1" applyBorder="1" applyAlignment="1">
      <alignment vertical="center"/>
    </xf>
    <xf numFmtId="165" fontId="13" fillId="4" borderId="14" xfId="9" applyNumberFormat="1" applyFont="1" applyFill="1" applyBorder="1" applyAlignment="1">
      <alignment vertical="center"/>
    </xf>
    <xf numFmtId="165" fontId="13" fillId="4" borderId="28" xfId="9" applyNumberFormat="1" applyFont="1" applyFill="1" applyBorder="1" applyAlignment="1">
      <alignment vertical="center"/>
    </xf>
    <xf numFmtId="165" fontId="13" fillId="2" borderId="14" xfId="9" applyNumberFormat="1" applyFont="1" applyFill="1" applyBorder="1" applyAlignment="1">
      <alignment vertical="center"/>
    </xf>
    <xf numFmtId="165" fontId="13" fillId="4" borderId="50" xfId="9" applyNumberFormat="1" applyFont="1" applyFill="1" applyBorder="1" applyAlignment="1">
      <alignment vertical="center"/>
    </xf>
    <xf numFmtId="165" fontId="13" fillId="2" borderId="50" xfId="9" applyNumberFormat="1" applyFont="1" applyFill="1" applyBorder="1" applyAlignment="1">
      <alignment vertical="center"/>
    </xf>
    <xf numFmtId="165" fontId="13" fillId="2" borderId="42" xfId="9" applyNumberFormat="1" applyFont="1" applyFill="1" applyBorder="1" applyAlignment="1">
      <alignment vertical="center"/>
    </xf>
    <xf numFmtId="165" fontId="13" fillId="2" borderId="46" xfId="9" applyNumberFormat="1" applyFont="1" applyFill="1" applyBorder="1" applyAlignment="1">
      <alignment vertical="center"/>
    </xf>
    <xf numFmtId="165" fontId="13" fillId="4" borderId="16" xfId="9" applyNumberFormat="1" applyFont="1" applyFill="1" applyBorder="1" applyAlignment="1">
      <alignment vertical="center"/>
    </xf>
    <xf numFmtId="165" fontId="13" fillId="4" borderId="46" xfId="9" applyNumberFormat="1" applyFont="1" applyFill="1" applyBorder="1" applyAlignment="1">
      <alignment vertical="center"/>
    </xf>
    <xf numFmtId="165" fontId="13" fillId="2" borderId="16" xfId="9" applyNumberFormat="1" applyFont="1" applyFill="1" applyBorder="1" applyAlignment="1">
      <alignment vertical="center"/>
    </xf>
    <xf numFmtId="165" fontId="13" fillId="4" borderId="23" xfId="9" applyNumberFormat="1" applyFont="1" applyFill="1" applyBorder="1" applyAlignment="1">
      <alignment vertical="center"/>
    </xf>
    <xf numFmtId="165" fontId="22" fillId="2" borderId="9" xfId="9" applyNumberFormat="1" applyFont="1" applyFill="1" applyBorder="1"/>
    <xf numFmtId="165" fontId="22" fillId="2" borderId="39" xfId="9" applyNumberFormat="1" applyFont="1" applyFill="1" applyBorder="1"/>
    <xf numFmtId="165" fontId="13" fillId="2" borderId="41" xfId="9" applyNumberFormat="1" applyFont="1" applyFill="1" applyBorder="1"/>
    <xf numFmtId="165" fontId="13" fillId="2" borderId="28" xfId="9" applyNumberFormat="1" applyFont="1" applyFill="1" applyBorder="1"/>
    <xf numFmtId="165" fontId="13" fillId="2" borderId="14" xfId="9" applyNumberFormat="1" applyFont="1" applyFill="1" applyBorder="1"/>
    <xf numFmtId="165" fontId="13" fillId="2" borderId="50" xfId="9" applyNumberFormat="1" applyFont="1" applyFill="1" applyBorder="1"/>
    <xf numFmtId="165" fontId="22" fillId="2" borderId="46" xfId="9" applyNumberFormat="1" applyFont="1" applyFill="1" applyBorder="1"/>
    <xf numFmtId="0" fontId="34" fillId="3" borderId="0" xfId="0" applyFont="1" applyFill="1"/>
    <xf numFmtId="49" fontId="13" fillId="0" borderId="28" xfId="1" applyNumberFormat="1" applyFont="1" applyFill="1" applyBorder="1" applyAlignment="1">
      <alignment horizontal="left" vertical="center" wrapText="1"/>
    </xf>
    <xf numFmtId="165" fontId="14" fillId="2" borderId="0" xfId="10" applyNumberFormat="1" applyFont="1" applyFill="1"/>
    <xf numFmtId="165" fontId="14" fillId="2" borderId="0" xfId="3" applyNumberFormat="1" applyFont="1" applyFill="1" applyAlignment="1">
      <alignment vertical="center"/>
    </xf>
    <xf numFmtId="10" fontId="14" fillId="2" borderId="0" xfId="2" applyNumberFormat="1" applyFont="1" applyFill="1"/>
    <xf numFmtId="166" fontId="13" fillId="2" borderId="35" xfId="2" applyNumberFormat="1" applyFont="1" applyFill="1" applyBorder="1"/>
    <xf numFmtId="0" fontId="13" fillId="2" borderId="14" xfId="3" applyFont="1" applyFill="1" applyBorder="1" applyAlignment="1">
      <alignment horizontal="center" vertical="center"/>
    </xf>
    <xf numFmtId="0" fontId="13" fillId="2" borderId="14" xfId="3" applyFont="1" applyFill="1" applyBorder="1" applyAlignment="1">
      <alignment horizontal="left" vertical="center"/>
    </xf>
    <xf numFmtId="166" fontId="13" fillId="2" borderId="14" xfId="2" applyNumberFormat="1" applyFont="1" applyFill="1" applyBorder="1" applyAlignment="1">
      <alignment vertical="center"/>
    </xf>
    <xf numFmtId="0" fontId="18" fillId="2" borderId="26" xfId="10" applyFont="1" applyFill="1" applyBorder="1" applyAlignment="1">
      <alignment horizontal="center" vertical="center"/>
    </xf>
    <xf numFmtId="0" fontId="13" fillId="2" borderId="4" xfId="10" applyFont="1" applyFill="1" applyBorder="1" applyAlignment="1">
      <alignment horizontal="left" vertical="center"/>
    </xf>
    <xf numFmtId="165" fontId="13" fillId="2" borderId="26" xfId="9" applyNumberFormat="1" applyFont="1" applyFill="1" applyBorder="1" applyAlignment="1">
      <alignment vertical="center"/>
    </xf>
    <xf numFmtId="165" fontId="13" fillId="2" borderId="3" xfId="9" applyNumberFormat="1" applyFont="1" applyFill="1" applyBorder="1" applyAlignment="1">
      <alignment vertical="center"/>
    </xf>
    <xf numFmtId="165" fontId="13" fillId="2" borderId="27" xfId="9" applyNumberFormat="1" applyFont="1" applyFill="1" applyBorder="1" applyAlignment="1">
      <alignment vertical="center"/>
    </xf>
    <xf numFmtId="165" fontId="13" fillId="2" borderId="62" xfId="9" applyNumberFormat="1" applyFont="1" applyFill="1" applyBorder="1" applyAlignment="1">
      <alignment vertical="center"/>
    </xf>
    <xf numFmtId="0" fontId="24" fillId="2" borderId="49" xfId="10" quotePrefix="1" applyFont="1" applyFill="1" applyBorder="1" applyAlignment="1">
      <alignment horizontal="left" vertical="center"/>
    </xf>
    <xf numFmtId="0" fontId="24" fillId="2" borderId="28" xfId="10" quotePrefix="1" applyFont="1" applyFill="1" applyBorder="1" applyAlignment="1">
      <alignment horizontal="left" vertical="center"/>
    </xf>
    <xf numFmtId="0" fontId="13" fillId="2" borderId="0" xfId="10" applyFont="1" applyFill="1" applyBorder="1" applyAlignment="1">
      <alignment horizontal="left" vertical="center"/>
    </xf>
    <xf numFmtId="0" fontId="18" fillId="2" borderId="29" xfId="10" quotePrefix="1" applyFont="1" applyFill="1" applyBorder="1" applyAlignment="1">
      <alignment horizontal="left" vertical="center"/>
    </xf>
    <xf numFmtId="10" fontId="13" fillId="2" borderId="6" xfId="2" applyNumberFormat="1" applyFont="1" applyFill="1" applyBorder="1"/>
    <xf numFmtId="10" fontId="13" fillId="2" borderId="21" xfId="2" applyNumberFormat="1" applyFont="1" applyFill="1" applyBorder="1"/>
    <xf numFmtId="10" fontId="13" fillId="2" borderId="56" xfId="2" applyNumberFormat="1" applyFont="1" applyFill="1" applyBorder="1"/>
    <xf numFmtId="0" fontId="13" fillId="2" borderId="34" xfId="3" applyFont="1" applyFill="1" applyBorder="1" applyAlignment="1">
      <alignment horizontal="center" vertical="center" wrapText="1"/>
    </xf>
    <xf numFmtId="0" fontId="13" fillId="2" borderId="62" xfId="3" applyFont="1" applyFill="1" applyBorder="1" applyAlignment="1">
      <alignment horizontal="center" vertical="center" wrapText="1"/>
    </xf>
    <xf numFmtId="0" fontId="13" fillId="0" borderId="12" xfId="3" applyFont="1" applyFill="1" applyBorder="1" applyAlignment="1">
      <alignment horizontal="center" vertical="center"/>
    </xf>
    <xf numFmtId="0" fontId="13" fillId="0" borderId="28" xfId="3" applyFont="1" applyFill="1" applyBorder="1" applyAlignment="1">
      <alignment vertical="center"/>
    </xf>
    <xf numFmtId="0" fontId="13" fillId="0" borderId="29" xfId="3" applyFont="1" applyFill="1" applyBorder="1" applyAlignment="1">
      <alignment vertical="center"/>
    </xf>
    <xf numFmtId="165" fontId="13" fillId="0" borderId="64" xfId="1" applyNumberFormat="1" applyFont="1" applyFill="1" applyBorder="1" applyAlignment="1">
      <alignment vertical="center"/>
    </xf>
    <xf numFmtId="0" fontId="13" fillId="2" borderId="29" xfId="3" applyFont="1" applyFill="1" applyBorder="1" applyAlignment="1">
      <alignment vertical="center" wrapText="1"/>
    </xf>
    <xf numFmtId="0" fontId="9" fillId="2" borderId="0" xfId="0" applyFont="1" applyFill="1" applyAlignment="1">
      <alignment vertical="center"/>
    </xf>
    <xf numFmtId="0" fontId="13" fillId="2" borderId="28" xfId="10" applyFont="1" applyFill="1" applyBorder="1" applyAlignment="1">
      <alignment horizontal="left" vertical="center"/>
    </xf>
    <xf numFmtId="0" fontId="22" fillId="0" borderId="57" xfId="3" applyFont="1" applyFill="1" applyBorder="1" applyAlignment="1">
      <alignment horizontal="left" vertical="center"/>
    </xf>
    <xf numFmtId="0" fontId="22" fillId="0" borderId="7" xfId="3" applyFont="1" applyFill="1" applyBorder="1" applyAlignment="1">
      <alignment horizontal="left" vertical="center"/>
    </xf>
    <xf numFmtId="0" fontId="22" fillId="0" borderId="19" xfId="3" applyFont="1" applyFill="1" applyBorder="1" applyAlignment="1">
      <alignment horizontal="left" vertical="center"/>
    </xf>
    <xf numFmtId="0" fontId="22" fillId="4" borderId="57" xfId="3" applyFont="1" applyFill="1" applyBorder="1" applyAlignment="1">
      <alignment horizontal="left" vertical="center"/>
    </xf>
    <xf numFmtId="0" fontId="22" fillId="4" borderId="7" xfId="3" applyFont="1" applyFill="1" applyBorder="1" applyAlignment="1">
      <alignment horizontal="left" vertical="center"/>
    </xf>
    <xf numFmtId="0" fontId="22" fillId="4" borderId="19" xfId="3" applyFont="1" applyFill="1" applyBorder="1" applyAlignment="1">
      <alignment horizontal="left" vertical="center"/>
    </xf>
    <xf numFmtId="0" fontId="22" fillId="4" borderId="40" xfId="3" applyFont="1" applyFill="1" applyBorder="1" applyAlignment="1">
      <alignment horizontal="left" vertical="center"/>
    </xf>
    <xf numFmtId="0" fontId="22" fillId="4" borderId="32" xfId="3" applyFont="1" applyFill="1" applyBorder="1" applyAlignment="1">
      <alignment horizontal="left" vertical="center"/>
    </xf>
    <xf numFmtId="0" fontId="22" fillId="4" borderId="43" xfId="3" applyFont="1" applyFill="1" applyBorder="1" applyAlignment="1">
      <alignment horizontal="left" vertical="center"/>
    </xf>
    <xf numFmtId="0" fontId="13" fillId="2" borderId="12" xfId="3" applyFont="1" applyFill="1" applyBorder="1" applyAlignment="1">
      <alignment horizontal="center" vertical="center" wrapText="1"/>
    </xf>
    <xf numFmtId="0" fontId="13" fillId="2" borderId="13" xfId="3" applyFont="1" applyFill="1" applyBorder="1" applyAlignment="1">
      <alignment horizontal="center" vertical="center" wrapText="1"/>
    </xf>
    <xf numFmtId="0" fontId="13" fillId="2" borderId="28" xfId="0" applyFont="1" applyFill="1" applyBorder="1" applyAlignment="1">
      <alignment horizontal="left" vertical="center" wrapText="1"/>
    </xf>
    <xf numFmtId="0" fontId="13" fillId="2" borderId="29" xfId="0" applyFont="1" applyFill="1" applyBorder="1" applyAlignment="1">
      <alignment horizontal="left" vertical="center" wrapText="1"/>
    </xf>
    <xf numFmtId="0" fontId="13" fillId="2" borderId="12" xfId="7" applyFont="1" applyFill="1" applyBorder="1" applyAlignment="1">
      <alignment horizontal="center" vertical="center"/>
    </xf>
    <xf numFmtId="0" fontId="13" fillId="2" borderId="44" xfId="7" applyFont="1" applyFill="1" applyBorder="1" applyAlignment="1">
      <alignment horizontal="center" vertical="center"/>
    </xf>
    <xf numFmtId="0" fontId="13" fillId="2" borderId="12" xfId="0" applyFont="1" applyFill="1" applyBorder="1" applyAlignment="1">
      <alignment horizontal="center" vertical="center"/>
    </xf>
    <xf numFmtId="0" fontId="13" fillId="2" borderId="29"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27"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62" xfId="0" applyFont="1" applyFill="1" applyBorder="1" applyAlignment="1">
      <alignment horizontal="center" vertical="center" wrapText="1"/>
    </xf>
    <xf numFmtId="0" fontId="13" fillId="2" borderId="56" xfId="0" applyFont="1" applyFill="1" applyBorder="1" applyAlignment="1">
      <alignment horizontal="center" vertical="center" wrapText="1"/>
    </xf>
    <xf numFmtId="0" fontId="13" fillId="2" borderId="29" xfId="3" applyFont="1" applyFill="1" applyBorder="1" applyAlignment="1">
      <alignment horizontal="center" vertical="center" wrapText="1"/>
    </xf>
    <xf numFmtId="0" fontId="13" fillId="2" borderId="28" xfId="3" applyFont="1" applyFill="1" applyBorder="1" applyAlignment="1">
      <alignment horizontal="center" vertical="center" wrapText="1"/>
    </xf>
    <xf numFmtId="0" fontId="13" fillId="2" borderId="18" xfId="3" applyFont="1" applyFill="1" applyBorder="1" applyAlignment="1">
      <alignment horizontal="center" vertical="center"/>
    </xf>
    <xf numFmtId="0" fontId="13" fillId="2" borderId="24" xfId="3" applyFont="1" applyFill="1" applyBorder="1" applyAlignment="1">
      <alignment horizontal="center" vertical="center"/>
    </xf>
    <xf numFmtId="0" fontId="13" fillId="2" borderId="40" xfId="3" applyFont="1" applyFill="1" applyBorder="1" applyAlignment="1">
      <alignment horizontal="center" vertical="center" wrapText="1"/>
    </xf>
    <xf numFmtId="0" fontId="13" fillId="2" borderId="32" xfId="3" applyFont="1" applyFill="1" applyBorder="1" applyAlignment="1">
      <alignment horizontal="center" vertical="center" wrapText="1"/>
    </xf>
    <xf numFmtId="0" fontId="13" fillId="2" borderId="43" xfId="3" applyFont="1" applyFill="1" applyBorder="1" applyAlignment="1">
      <alignment horizontal="center" vertical="center" wrapText="1"/>
    </xf>
    <xf numFmtId="0" fontId="13" fillId="2" borderId="39" xfId="3" applyFont="1" applyFill="1" applyBorder="1" applyAlignment="1">
      <alignment horizontal="center" vertical="center" wrapText="1"/>
    </xf>
    <xf numFmtId="0" fontId="13" fillId="2" borderId="33" xfId="3" applyFont="1" applyFill="1" applyBorder="1" applyAlignment="1">
      <alignment horizontal="center" vertical="center" wrapText="1"/>
    </xf>
    <xf numFmtId="0" fontId="13" fillId="2" borderId="27" xfId="3" applyFont="1" applyFill="1" applyBorder="1" applyAlignment="1">
      <alignment horizontal="center" vertical="center" wrapText="1"/>
    </xf>
    <xf numFmtId="0" fontId="13" fillId="2" borderId="31" xfId="3" applyFont="1" applyFill="1" applyBorder="1" applyAlignment="1">
      <alignment horizontal="center" vertical="center" wrapText="1"/>
    </xf>
    <xf numFmtId="0" fontId="13" fillId="2" borderId="26" xfId="3" applyFont="1" applyFill="1" applyBorder="1" applyAlignment="1">
      <alignment horizontal="center" vertical="center" wrapText="1"/>
    </xf>
    <xf numFmtId="0" fontId="13" fillId="2" borderId="30" xfId="3" applyFont="1" applyFill="1" applyBorder="1" applyAlignment="1">
      <alignment horizontal="center" vertical="center" wrapText="1"/>
    </xf>
    <xf numFmtId="0" fontId="13" fillId="2" borderId="62" xfId="3" applyFont="1" applyFill="1" applyBorder="1" applyAlignment="1">
      <alignment horizontal="center" vertical="center" wrapText="1"/>
    </xf>
    <xf numFmtId="0" fontId="13" fillId="2" borderId="37" xfId="3" applyFont="1" applyFill="1" applyBorder="1" applyAlignment="1">
      <alignment horizontal="center" vertical="center" wrapText="1"/>
    </xf>
    <xf numFmtId="9" fontId="18" fillId="2" borderId="57" xfId="3" applyNumberFormat="1" applyFont="1" applyFill="1" applyBorder="1" applyAlignment="1">
      <alignment horizontal="center" vertical="center" wrapText="1"/>
    </xf>
    <xf numFmtId="9" fontId="18" fillId="2" borderId="7" xfId="3" applyNumberFormat="1" applyFont="1" applyFill="1" applyBorder="1" applyAlignment="1">
      <alignment horizontal="center" vertical="center" wrapText="1"/>
    </xf>
    <xf numFmtId="9" fontId="18" fillId="2" borderId="8" xfId="3" applyNumberFormat="1" applyFont="1" applyFill="1" applyBorder="1" applyAlignment="1">
      <alignment horizontal="center" vertical="center" wrapText="1"/>
    </xf>
    <xf numFmtId="9" fontId="18" fillId="2" borderId="6" xfId="3" applyNumberFormat="1" applyFont="1" applyFill="1" applyBorder="1" applyAlignment="1">
      <alignment horizontal="center" vertical="center" wrapText="1"/>
    </xf>
    <xf numFmtId="9" fontId="18" fillId="2" borderId="19" xfId="3" applyNumberFormat="1" applyFont="1" applyFill="1" applyBorder="1" applyAlignment="1">
      <alignment horizontal="center" vertical="center" wrapText="1"/>
    </xf>
    <xf numFmtId="9" fontId="18" fillId="2" borderId="12" xfId="3" applyNumberFormat="1" applyFont="1" applyFill="1" applyBorder="1" applyAlignment="1">
      <alignment horizontal="center" vertical="center" wrapText="1"/>
    </xf>
    <xf numFmtId="9" fontId="18" fillId="2" borderId="29" xfId="3" applyNumberFormat="1" applyFont="1" applyFill="1" applyBorder="1" applyAlignment="1">
      <alignment horizontal="center" vertical="center" wrapText="1"/>
    </xf>
    <xf numFmtId="9" fontId="18" fillId="2" borderId="28" xfId="3" applyNumberFormat="1" applyFont="1" applyFill="1" applyBorder="1" applyAlignment="1">
      <alignment horizontal="center" vertical="center" wrapText="1"/>
    </xf>
    <xf numFmtId="9" fontId="18" fillId="2" borderId="13" xfId="3" applyNumberFormat="1" applyFont="1" applyFill="1" applyBorder="1" applyAlignment="1">
      <alignment horizontal="center" vertical="center" wrapText="1"/>
    </xf>
    <xf numFmtId="9" fontId="18" fillId="2" borderId="3" xfId="3" applyNumberFormat="1" applyFont="1" applyFill="1" applyBorder="1" applyAlignment="1">
      <alignment horizontal="center" vertical="center" wrapText="1"/>
    </xf>
    <xf numFmtId="9" fontId="18" fillId="2" borderId="47" xfId="3" applyNumberFormat="1" applyFont="1" applyFill="1" applyBorder="1" applyAlignment="1">
      <alignment horizontal="center" vertical="center" wrapText="1"/>
    </xf>
    <xf numFmtId="9" fontId="18" fillId="2" borderId="62" xfId="3" applyNumberFormat="1" applyFont="1" applyFill="1" applyBorder="1" applyAlignment="1">
      <alignment horizontal="center" vertical="center" wrapText="1"/>
    </xf>
    <xf numFmtId="9" fontId="18" fillId="2" borderId="37" xfId="3" applyNumberFormat="1" applyFont="1" applyFill="1" applyBorder="1" applyAlignment="1">
      <alignment horizontal="center" vertical="center" wrapText="1"/>
    </xf>
    <xf numFmtId="0" fontId="18" fillId="2" borderId="48" xfId="10" applyFont="1" applyFill="1" applyBorder="1" applyAlignment="1">
      <alignment horizontal="center" vertical="center" wrapText="1"/>
    </xf>
    <xf numFmtId="0" fontId="18" fillId="2" borderId="17" xfId="10" applyFont="1" applyFill="1" applyBorder="1" applyAlignment="1">
      <alignment horizontal="center" vertical="center" wrapText="1"/>
    </xf>
    <xf numFmtId="0" fontId="18" fillId="2" borderId="95" xfId="10" applyFont="1" applyFill="1" applyBorder="1" applyAlignment="1">
      <alignment horizontal="center" vertical="center" wrapText="1"/>
    </xf>
    <xf numFmtId="0" fontId="18" fillId="2" borderId="96" xfId="10" applyFont="1" applyFill="1" applyBorder="1" applyAlignment="1">
      <alignment horizontal="center" vertical="center" wrapText="1"/>
    </xf>
    <xf numFmtId="0" fontId="18" fillId="2" borderId="18" xfId="10" applyFont="1" applyFill="1" applyBorder="1" applyAlignment="1">
      <alignment horizontal="center" vertical="center" wrapText="1"/>
    </xf>
    <xf numFmtId="0" fontId="18" fillId="2" borderId="3" xfId="10" applyFont="1" applyFill="1" applyBorder="1" applyAlignment="1">
      <alignment horizontal="center" vertical="center" wrapText="1"/>
    </xf>
    <xf numFmtId="0" fontId="18" fillId="2" borderId="69" xfId="10" applyFont="1" applyFill="1" applyBorder="1" applyAlignment="1">
      <alignment horizontal="center" vertical="center" wrapText="1"/>
    </xf>
    <xf numFmtId="0" fontId="18" fillId="2" borderId="15" xfId="10" applyFont="1" applyFill="1" applyBorder="1" applyAlignment="1">
      <alignment horizontal="center" vertical="center" wrapText="1"/>
    </xf>
    <xf numFmtId="0" fontId="18" fillId="2" borderId="5" xfId="10" applyFont="1" applyFill="1" applyBorder="1" applyAlignment="1">
      <alignment horizontal="center" vertical="center" wrapText="1"/>
    </xf>
    <xf numFmtId="0" fontId="18" fillId="2" borderId="39" xfId="10" applyFont="1" applyFill="1" applyBorder="1" applyAlignment="1">
      <alignment horizontal="center" vertical="center" wrapText="1"/>
    </xf>
    <xf numFmtId="0" fontId="18" fillId="2" borderId="43" xfId="10" applyFont="1" applyFill="1" applyBorder="1" applyAlignment="1">
      <alignment horizontal="center" vertical="center" wrapText="1"/>
    </xf>
    <xf numFmtId="0" fontId="13" fillId="2" borderId="21" xfId="3" applyFont="1" applyFill="1" applyBorder="1" applyAlignment="1">
      <alignment horizontal="center" vertical="center" wrapText="1"/>
    </xf>
    <xf numFmtId="0" fontId="13" fillId="2" borderId="56" xfId="3" applyFont="1" applyFill="1" applyBorder="1" applyAlignment="1">
      <alignment horizontal="center" vertical="center" wrapText="1"/>
    </xf>
    <xf numFmtId="0" fontId="35" fillId="4" borderId="0" xfId="16" applyFill="1" applyAlignment="1">
      <alignment horizontal="center"/>
    </xf>
    <xf numFmtId="0" fontId="35" fillId="0" borderId="0" xfId="16" applyAlignment="1">
      <alignment horizontal="center"/>
    </xf>
  </cellXfs>
  <cellStyles count="17">
    <cellStyle name="Comma 2" xfId="9"/>
    <cellStyle name="Comma 2 2" xfId="14"/>
    <cellStyle name="Hyperkobling" xfId="16" builtinId="8"/>
    <cellStyle name="Komma" xfId="1" builtinId="3"/>
    <cellStyle name="Komma 55" xfId="4"/>
    <cellStyle name="Komma 55 2" xfId="12"/>
    <cellStyle name="Normal" xfId="0" builtinId="0"/>
    <cellStyle name="Normal 2" xfId="7"/>
    <cellStyle name="Normal 35" xfId="3"/>
    <cellStyle name="Normal 35 2" xfId="8"/>
    <cellStyle name="Normal 35 2 2" xfId="13"/>
    <cellStyle name="Normal 35 3" xfId="10"/>
    <cellStyle name="Normal 35 3 2" xfId="15"/>
    <cellStyle name="Normal 35 4" xfId="11"/>
    <cellStyle name="Overskrift" xfId="6"/>
    <cellStyle name="Prosent" xfId="2" builtinId="5"/>
    <cellStyle name="Vanlig"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1" Type="http://schemas.openxmlformats.org/officeDocument/2006/relationships/hyperlink" Target="#Contents!A1"/></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1" Type="http://schemas.openxmlformats.org/officeDocument/2006/relationships/hyperlink" Target="#Contents!A1"/></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Contents!A1"/></Relationships>
</file>

<file path=xl/drawings/_rels/drawing25.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xdr:from>
      <xdr:col>0</xdr:col>
      <xdr:colOff>180975</xdr:colOff>
      <xdr:row>1</xdr:row>
      <xdr:rowOff>101909</xdr:rowOff>
    </xdr:from>
    <xdr:to>
      <xdr:col>5</xdr:col>
      <xdr:colOff>164514</xdr:colOff>
      <xdr:row>3</xdr:row>
      <xdr:rowOff>40194</xdr:rowOff>
    </xdr:to>
    <xdr:sp macro="" textlink="">
      <xdr:nvSpPr>
        <xdr:cNvPr id="5" name="TekstSylinder 4">
          <a:extLst>
            <a:ext uri="{FF2B5EF4-FFF2-40B4-BE49-F238E27FC236}">
              <a16:creationId xmlns:a16="http://schemas.microsoft.com/office/drawing/2014/main" xmlns="" id="{00000000-0008-0000-0000-000005000000}"/>
            </a:ext>
          </a:extLst>
        </xdr:cNvPr>
        <xdr:cNvSpPr txBox="1"/>
      </xdr:nvSpPr>
      <xdr:spPr>
        <a:xfrm>
          <a:off x="180975" y="258791"/>
          <a:ext cx="3793539" cy="341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nb-NO" sz="1600" b="1">
              <a:solidFill>
                <a:schemeClr val="bg1"/>
              </a:solidFill>
              <a:latin typeface="Verdana" panose="020B0604030504040204" pitchFamily="34" charset="0"/>
              <a:ea typeface="Verdana" panose="020B0604030504040204" pitchFamily="34" charset="0"/>
              <a:cs typeface="Verdana" panose="020B0604030504040204" pitchFamily="34" charset="0"/>
            </a:rPr>
            <a:t>Additional</a:t>
          </a:r>
          <a:r>
            <a:rPr lang="nb-NO" sz="1600" b="1" baseline="0">
              <a:solidFill>
                <a:schemeClr val="bg1"/>
              </a:solidFill>
              <a:latin typeface="Verdana" panose="020B0604030504040204" pitchFamily="34" charset="0"/>
              <a:ea typeface="Verdana" panose="020B0604030504040204" pitchFamily="34" charset="0"/>
              <a:cs typeface="Verdana" panose="020B0604030504040204" pitchFamily="34" charset="0"/>
            </a:rPr>
            <a:t> pillar III disclosures</a:t>
          </a:r>
          <a:endParaRPr lang="nb-NO" sz="1600" b="1">
            <a:solidFill>
              <a:schemeClr val="bg1"/>
            </a:solidFill>
            <a:latin typeface="Verdana" panose="020B0604030504040204" pitchFamily="34" charset="0"/>
            <a:ea typeface="Verdana" panose="020B0604030504040204" pitchFamily="34" charset="0"/>
            <a:cs typeface="Verdana" panose="020B0604030504040204" pitchFamily="34" charset="0"/>
          </a:endParaRPr>
        </a:p>
      </xdr:txBody>
    </xdr:sp>
    <xdr:clientData/>
  </xdr:twoCellAnchor>
  <xdr:twoCellAnchor>
    <xdr:from>
      <xdr:col>0</xdr:col>
      <xdr:colOff>200025</xdr:colOff>
      <xdr:row>4</xdr:row>
      <xdr:rowOff>49954</xdr:rowOff>
    </xdr:from>
    <xdr:to>
      <xdr:col>2</xdr:col>
      <xdr:colOff>705107</xdr:colOff>
      <xdr:row>5</xdr:row>
      <xdr:rowOff>110117</xdr:rowOff>
    </xdr:to>
    <xdr:sp macro="" textlink="">
      <xdr:nvSpPr>
        <xdr:cNvPr id="7" name="TekstSylinder 6">
          <a:extLst>
            <a:ext uri="{FF2B5EF4-FFF2-40B4-BE49-F238E27FC236}">
              <a16:creationId xmlns:a16="http://schemas.microsoft.com/office/drawing/2014/main" xmlns="" id="{00000000-0008-0000-0000-000007000000}"/>
            </a:ext>
          </a:extLst>
        </xdr:cNvPr>
        <xdr:cNvSpPr txBox="1"/>
      </xdr:nvSpPr>
      <xdr:spPr>
        <a:xfrm>
          <a:off x="200025" y="767130"/>
          <a:ext cx="2029082" cy="2170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nb-NO" sz="800" b="1">
              <a:solidFill>
                <a:schemeClr val="bg1"/>
              </a:solidFill>
              <a:latin typeface="Verdana" panose="020B0604030504040204" pitchFamily="34" charset="0"/>
              <a:ea typeface="Verdana" panose="020B0604030504040204" pitchFamily="34" charset="0"/>
              <a:cs typeface="Verdana" panose="020B0604030504040204" pitchFamily="34" charset="0"/>
            </a:rPr>
            <a:t>SpareBank 1 Boligkreditt Q2 2020</a:t>
          </a:r>
        </a:p>
      </xdr:txBody>
    </xdr:sp>
    <xdr:clientData/>
  </xdr:twoCellAnchor>
  <xdr:twoCellAnchor>
    <xdr:from>
      <xdr:col>0</xdr:col>
      <xdr:colOff>190500</xdr:colOff>
      <xdr:row>7</xdr:row>
      <xdr:rowOff>22947</xdr:rowOff>
    </xdr:from>
    <xdr:to>
      <xdr:col>5</xdr:col>
      <xdr:colOff>157240</xdr:colOff>
      <xdr:row>8</xdr:row>
      <xdr:rowOff>114274</xdr:rowOff>
    </xdr:to>
    <xdr:sp macro="" textlink="">
      <xdr:nvSpPr>
        <xdr:cNvPr id="8" name="TekstSylinder 7">
          <a:extLst>
            <a:ext uri="{FF2B5EF4-FFF2-40B4-BE49-F238E27FC236}">
              <a16:creationId xmlns:a16="http://schemas.microsoft.com/office/drawing/2014/main" xmlns="" id="{00000000-0008-0000-0000-000008000000}"/>
            </a:ext>
          </a:extLst>
        </xdr:cNvPr>
        <xdr:cNvSpPr txBox="1"/>
      </xdr:nvSpPr>
      <xdr:spPr>
        <a:xfrm>
          <a:off x="190500" y="1210771"/>
          <a:ext cx="3776740" cy="2482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nb-NO" sz="1000" b="0">
              <a:solidFill>
                <a:schemeClr val="bg1"/>
              </a:solidFill>
              <a:latin typeface="Verdana" panose="020B0604030504040204" pitchFamily="34" charset="0"/>
              <a:ea typeface="Verdana" panose="020B0604030504040204" pitchFamily="34" charset="0"/>
              <a:cs typeface="Verdana" panose="020B0604030504040204" pitchFamily="34" charset="0"/>
            </a:rPr>
            <a:t>All amounts are in NOK million unless otherwise stated.</a:t>
          </a:r>
        </a:p>
      </xdr:txBody>
    </xdr:sp>
    <xdr:clientData/>
  </xdr:twoCellAnchor>
  <xdr:twoCellAnchor editAs="oneCell">
    <xdr:from>
      <xdr:col>1</xdr:col>
      <xdr:colOff>0</xdr:colOff>
      <xdr:row>11</xdr:row>
      <xdr:rowOff>33618</xdr:rowOff>
    </xdr:from>
    <xdr:to>
      <xdr:col>5</xdr:col>
      <xdr:colOff>187091</xdr:colOff>
      <xdr:row>16</xdr:row>
      <xdr:rowOff>134470</xdr:rowOff>
    </xdr:to>
    <xdr:pic>
      <xdr:nvPicPr>
        <xdr:cNvPr id="4" name="Bilde 3"/>
        <xdr:cNvPicPr>
          <a:picLocks noChangeAspect="1"/>
        </xdr:cNvPicPr>
      </xdr:nvPicPr>
      <xdr:blipFill>
        <a:blip xmlns:r="http://schemas.openxmlformats.org/officeDocument/2006/relationships" r:embed="rId1"/>
        <a:stretch>
          <a:fillRect/>
        </a:stretch>
      </xdr:blipFill>
      <xdr:spPr>
        <a:xfrm>
          <a:off x="907676" y="2005853"/>
          <a:ext cx="3560062" cy="99732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257113</xdr:colOff>
      <xdr:row>15</xdr:row>
      <xdr:rowOff>4980</xdr:rowOff>
    </xdr:from>
    <xdr:to>
      <xdr:col>7</xdr:col>
      <xdr:colOff>413995</xdr:colOff>
      <xdr:row>41</xdr:row>
      <xdr:rowOff>38597</xdr:rowOff>
    </xdr:to>
    <xdr:sp macro="" textlink="">
      <xdr:nvSpPr>
        <xdr:cNvPr id="4" name="Rektangel 3">
          <a:extLst>
            <a:ext uri="{FF2B5EF4-FFF2-40B4-BE49-F238E27FC236}">
              <a16:creationId xmlns:a16="http://schemas.microsoft.com/office/drawing/2014/main" xmlns="" id="{00000000-0008-0000-0D00-000004000000}"/>
            </a:ext>
          </a:extLst>
        </xdr:cNvPr>
        <xdr:cNvSpPr/>
      </xdr:nvSpPr>
      <xdr:spPr>
        <a:xfrm>
          <a:off x="257113" y="4666627"/>
          <a:ext cx="5681382" cy="4695264"/>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a:p>
          <a:r>
            <a:rPr lang="nb-NO" sz="1100" b="0" baseline="0">
              <a:solidFill>
                <a:sysClr val="windowText" lastClr="000000"/>
              </a:solidFill>
              <a:effectLst/>
              <a:latin typeface="+mn-lt"/>
              <a:ea typeface="+mn-ea"/>
              <a:cs typeface="+mn-cs"/>
            </a:rPr>
            <a:t>Information in the template above does only include the IRB portfolio. This is due to inadequate data regarding the SA portfolio</a:t>
          </a:r>
          <a:r>
            <a:rPr lang="en-GB" sz="1100">
              <a:solidFill>
                <a:sysClr val="windowText" lastClr="000000"/>
              </a:solidFill>
              <a:effectLst/>
              <a:latin typeface="+mn-lt"/>
              <a:ea typeface="+mn-ea"/>
              <a:cs typeface="+mn-cs"/>
            </a:rPr>
            <a:t>.</a:t>
          </a:r>
        </a:p>
        <a:p>
          <a:endParaRPr lang="nb-NO" sz="1100">
            <a:solidFill>
              <a:sysClr val="windowText" lastClr="000000"/>
            </a:solidFill>
            <a:effectLst/>
            <a:latin typeface="+mn-lt"/>
            <a:ea typeface="+mn-ea"/>
            <a:cs typeface="+mn-cs"/>
          </a:endParaRPr>
        </a:p>
      </xdr:txBody>
    </xdr:sp>
    <xdr:clientData/>
  </xdr:twoCellAnchor>
  <xdr:twoCellAnchor>
    <xdr:from>
      <xdr:col>22</xdr:col>
      <xdr:colOff>268941</xdr:colOff>
      <xdr:row>13</xdr:row>
      <xdr:rowOff>56029</xdr:rowOff>
    </xdr:from>
    <xdr:to>
      <xdr:col>26</xdr:col>
      <xdr:colOff>47625</xdr:colOff>
      <xdr:row>14</xdr:row>
      <xdr:rowOff>105333</xdr:rowOff>
    </xdr:to>
    <xdr:sp macro="" textlink="">
      <xdr:nvSpPr>
        <xdr:cNvPr id="5" name="Avrundet rektangel 4">
          <a:hlinkClick xmlns:r="http://schemas.openxmlformats.org/officeDocument/2006/relationships" r:id="rId1"/>
          <a:extLst>
            <a:ext uri="{FF2B5EF4-FFF2-40B4-BE49-F238E27FC236}">
              <a16:creationId xmlns:a16="http://schemas.microsoft.com/office/drawing/2014/main" xmlns="" id="{00000000-0008-0000-0D00-000005000000}"/>
            </a:ext>
          </a:extLst>
        </xdr:cNvPr>
        <xdr:cNvSpPr/>
      </xdr:nvSpPr>
      <xdr:spPr>
        <a:xfrm>
          <a:off x="13021235" y="4560794"/>
          <a:ext cx="2019861"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233644</xdr:colOff>
      <xdr:row>16</xdr:row>
      <xdr:rowOff>177052</xdr:rowOff>
    </xdr:from>
    <xdr:to>
      <xdr:col>4</xdr:col>
      <xdr:colOff>693085</xdr:colOff>
      <xdr:row>43</xdr:row>
      <xdr:rowOff>31376</xdr:rowOff>
    </xdr:to>
    <xdr:sp macro="" textlink="">
      <xdr:nvSpPr>
        <xdr:cNvPr id="5" name="Rektangel 4">
          <a:extLst>
            <a:ext uri="{FF2B5EF4-FFF2-40B4-BE49-F238E27FC236}">
              <a16:creationId xmlns:a16="http://schemas.microsoft.com/office/drawing/2014/main" xmlns="" id="{00000000-0008-0000-0E00-000005000000}"/>
            </a:ext>
          </a:extLst>
        </xdr:cNvPr>
        <xdr:cNvSpPr/>
      </xdr:nvSpPr>
      <xdr:spPr>
        <a:xfrm>
          <a:off x="233644" y="3157817"/>
          <a:ext cx="5009029" cy="469526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xdr:txBody>
    </xdr:sp>
    <xdr:clientData/>
  </xdr:twoCellAnchor>
  <xdr:twoCellAnchor>
    <xdr:from>
      <xdr:col>6</xdr:col>
      <xdr:colOff>829235</xdr:colOff>
      <xdr:row>14</xdr:row>
      <xdr:rowOff>56030</xdr:rowOff>
    </xdr:from>
    <xdr:to>
      <xdr:col>8</xdr:col>
      <xdr:colOff>944095</xdr:colOff>
      <xdr:row>15</xdr:row>
      <xdr:rowOff>105333</xdr:rowOff>
    </xdr:to>
    <xdr:sp macro="" textlink="">
      <xdr:nvSpPr>
        <xdr:cNvPr id="9" name="Avrundet rektangel 8">
          <a:hlinkClick xmlns:r="http://schemas.openxmlformats.org/officeDocument/2006/relationships" r:id="rId1"/>
          <a:extLst>
            <a:ext uri="{FF2B5EF4-FFF2-40B4-BE49-F238E27FC236}">
              <a16:creationId xmlns:a16="http://schemas.microsoft.com/office/drawing/2014/main" xmlns="" id="{00000000-0008-0000-0E00-000009000000}"/>
            </a:ext>
          </a:extLst>
        </xdr:cNvPr>
        <xdr:cNvSpPr/>
      </xdr:nvSpPr>
      <xdr:spPr>
        <a:xfrm>
          <a:off x="7283823" y="2678206"/>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26</xdr:row>
      <xdr:rowOff>89646</xdr:rowOff>
    </xdr:from>
    <xdr:to>
      <xdr:col>5</xdr:col>
      <xdr:colOff>156882</xdr:colOff>
      <xdr:row>52</xdr:row>
      <xdr:rowOff>123264</xdr:rowOff>
    </xdr:to>
    <xdr:sp macro="" textlink="">
      <xdr:nvSpPr>
        <xdr:cNvPr id="4" name="Rektangel 3">
          <a:extLst>
            <a:ext uri="{FF2B5EF4-FFF2-40B4-BE49-F238E27FC236}">
              <a16:creationId xmlns:a16="http://schemas.microsoft.com/office/drawing/2014/main" xmlns="" id="{00000000-0008-0000-1000-000004000000}"/>
            </a:ext>
          </a:extLst>
        </xdr:cNvPr>
        <xdr:cNvSpPr/>
      </xdr:nvSpPr>
      <xdr:spPr>
        <a:xfrm>
          <a:off x="291353" y="5356411"/>
          <a:ext cx="5009029" cy="469526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xdr:txBody>
    </xdr:sp>
    <xdr:clientData/>
  </xdr:twoCellAnchor>
  <xdr:twoCellAnchor>
    <xdr:from>
      <xdr:col>6</xdr:col>
      <xdr:colOff>840441</xdr:colOff>
      <xdr:row>25</xdr:row>
      <xdr:rowOff>44824</xdr:rowOff>
    </xdr:from>
    <xdr:to>
      <xdr:col>9</xdr:col>
      <xdr:colOff>0</xdr:colOff>
      <xdr:row>26</xdr:row>
      <xdr:rowOff>94128</xdr:rowOff>
    </xdr:to>
    <xdr:sp macro="" textlink="">
      <xdr:nvSpPr>
        <xdr:cNvPr id="6" name="Avrundet rektangel 5">
          <a:hlinkClick xmlns:r="http://schemas.openxmlformats.org/officeDocument/2006/relationships" r:id="rId1"/>
          <a:extLst>
            <a:ext uri="{FF2B5EF4-FFF2-40B4-BE49-F238E27FC236}">
              <a16:creationId xmlns:a16="http://schemas.microsoft.com/office/drawing/2014/main" xmlns="" id="{00000000-0008-0000-1000-000006000000}"/>
            </a:ext>
          </a:extLst>
        </xdr:cNvPr>
        <xdr:cNvSpPr/>
      </xdr:nvSpPr>
      <xdr:spPr>
        <a:xfrm>
          <a:off x="6936441" y="4896971"/>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280147</xdr:colOff>
      <xdr:row>25</xdr:row>
      <xdr:rowOff>156882</xdr:rowOff>
    </xdr:from>
    <xdr:to>
      <xdr:col>5</xdr:col>
      <xdr:colOff>112058</xdr:colOff>
      <xdr:row>52</xdr:row>
      <xdr:rowOff>11206</xdr:rowOff>
    </xdr:to>
    <xdr:sp macro="" textlink="">
      <xdr:nvSpPr>
        <xdr:cNvPr id="4" name="Rektangel 3">
          <a:extLst>
            <a:ext uri="{FF2B5EF4-FFF2-40B4-BE49-F238E27FC236}">
              <a16:creationId xmlns:a16="http://schemas.microsoft.com/office/drawing/2014/main" xmlns="" id="{00000000-0008-0000-1100-000004000000}"/>
            </a:ext>
          </a:extLst>
        </xdr:cNvPr>
        <xdr:cNvSpPr/>
      </xdr:nvSpPr>
      <xdr:spPr>
        <a:xfrm>
          <a:off x="280147" y="5244353"/>
          <a:ext cx="5009029" cy="469526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a:p>
          <a:pPr marL="0" marR="0" lvl="0" indent="0" algn="l" defTabSz="914400" eaLnBrk="1" fontAlgn="auto" latinLnBrk="0" hangingPunct="1">
            <a:lnSpc>
              <a:spcPct val="100000"/>
            </a:lnSpc>
            <a:spcBef>
              <a:spcPts val="0"/>
            </a:spcBef>
            <a:spcAft>
              <a:spcPts val="0"/>
            </a:spcAft>
            <a:buClrTx/>
            <a:buSzTx/>
            <a:buFontTx/>
            <a:buNone/>
            <a:tabLst/>
            <a:defRPr/>
          </a:pPr>
          <a:r>
            <a:rPr lang="nb-NO" sz="1100">
              <a:solidFill>
                <a:sysClr val="windowText" lastClr="000000"/>
              </a:solidFill>
            </a:rPr>
            <a:t>The column </a:t>
          </a:r>
          <a:r>
            <a:rPr lang="nb-NO" sz="1100" i="1">
              <a:solidFill>
                <a:sysClr val="windowText" lastClr="000000"/>
              </a:solidFill>
            </a:rPr>
            <a:t>of which </a:t>
          </a:r>
          <a:r>
            <a:rPr lang="nb-NO" sz="1100" i="0">
              <a:solidFill>
                <a:sysClr val="windowText" lastClr="000000"/>
              </a:solidFill>
            </a:rPr>
            <a:t>unrated in the template above is not applicable due to </a:t>
          </a:r>
          <a:r>
            <a:rPr lang="nb-NO" sz="1100" b="0" baseline="0">
              <a:solidFill>
                <a:sysClr val="windowText" lastClr="000000"/>
              </a:solidFill>
              <a:effectLst/>
              <a:latin typeface="+mn-lt"/>
              <a:ea typeface="+mn-ea"/>
              <a:cs typeface="+mn-cs"/>
            </a:rPr>
            <a:t>inadequate data.</a:t>
          </a:r>
          <a:endParaRPr lang="nb-NO">
            <a:solidFill>
              <a:sysClr val="windowText" lastClr="000000"/>
            </a:solidFill>
            <a:effectLst/>
          </a:endParaRPr>
        </a:p>
        <a:p>
          <a:pPr algn="l"/>
          <a:endParaRPr lang="nb-NO" sz="1100">
            <a:solidFill>
              <a:sysClr val="windowText" lastClr="000000"/>
            </a:solidFill>
          </a:endParaRPr>
        </a:p>
      </xdr:txBody>
    </xdr:sp>
    <xdr:clientData/>
  </xdr:twoCellAnchor>
  <xdr:twoCellAnchor>
    <xdr:from>
      <xdr:col>18</xdr:col>
      <xdr:colOff>784412</xdr:colOff>
      <xdr:row>24</xdr:row>
      <xdr:rowOff>78440</xdr:rowOff>
    </xdr:from>
    <xdr:to>
      <xdr:col>20</xdr:col>
      <xdr:colOff>899272</xdr:colOff>
      <xdr:row>25</xdr:row>
      <xdr:rowOff>127744</xdr:rowOff>
    </xdr:to>
    <xdr:sp macro="" textlink="">
      <xdr:nvSpPr>
        <xdr:cNvPr id="6" name="Avrundet rektangel 5">
          <a:hlinkClick xmlns:r="http://schemas.openxmlformats.org/officeDocument/2006/relationships" r:id="rId1"/>
          <a:extLst>
            <a:ext uri="{FF2B5EF4-FFF2-40B4-BE49-F238E27FC236}">
              <a16:creationId xmlns:a16="http://schemas.microsoft.com/office/drawing/2014/main" xmlns="" id="{00000000-0008-0000-1100-000006000000}"/>
            </a:ext>
          </a:extLst>
        </xdr:cNvPr>
        <xdr:cNvSpPr/>
      </xdr:nvSpPr>
      <xdr:spPr>
        <a:xfrm>
          <a:off x="17716500" y="4695264"/>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829235</xdr:colOff>
      <xdr:row>50</xdr:row>
      <xdr:rowOff>56030</xdr:rowOff>
    </xdr:from>
    <xdr:to>
      <xdr:col>14</xdr:col>
      <xdr:colOff>944095</xdr:colOff>
      <xdr:row>51</xdr:row>
      <xdr:rowOff>105334</xdr:rowOff>
    </xdr:to>
    <xdr:sp macro="" textlink="">
      <xdr:nvSpPr>
        <xdr:cNvPr id="7" name="Avrundet rektangel 6">
          <a:hlinkClick xmlns:r="http://schemas.openxmlformats.org/officeDocument/2006/relationships" r:id="rId1"/>
          <a:extLst>
            <a:ext uri="{FF2B5EF4-FFF2-40B4-BE49-F238E27FC236}">
              <a16:creationId xmlns:a16="http://schemas.microsoft.com/office/drawing/2014/main" xmlns="" id="{00000000-0008-0000-1200-000007000000}"/>
            </a:ext>
          </a:extLst>
        </xdr:cNvPr>
        <xdr:cNvSpPr/>
      </xdr:nvSpPr>
      <xdr:spPr>
        <a:xfrm>
          <a:off x="13772029" y="14321118"/>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twoCellAnchor>
    <xdr:from>
      <xdr:col>0</xdr:col>
      <xdr:colOff>257736</xdr:colOff>
      <xdr:row>52</xdr:row>
      <xdr:rowOff>33619</xdr:rowOff>
    </xdr:from>
    <xdr:to>
      <xdr:col>4</xdr:col>
      <xdr:colOff>78441</xdr:colOff>
      <xdr:row>78</xdr:row>
      <xdr:rowOff>67236</xdr:rowOff>
    </xdr:to>
    <xdr:sp macro="" textlink="">
      <xdr:nvSpPr>
        <xdr:cNvPr id="5" name="Rektangel 4">
          <a:extLst>
            <a:ext uri="{FF2B5EF4-FFF2-40B4-BE49-F238E27FC236}">
              <a16:creationId xmlns:a16="http://schemas.microsoft.com/office/drawing/2014/main" xmlns="" id="{00000000-0008-0000-1200-000005000000}"/>
            </a:ext>
          </a:extLst>
        </xdr:cNvPr>
        <xdr:cNvSpPr/>
      </xdr:nvSpPr>
      <xdr:spPr>
        <a:xfrm>
          <a:off x="257736" y="14657295"/>
          <a:ext cx="5009029" cy="469526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246529</xdr:colOff>
      <xdr:row>18</xdr:row>
      <xdr:rowOff>78441</xdr:rowOff>
    </xdr:from>
    <xdr:to>
      <xdr:col>5</xdr:col>
      <xdr:colOff>0</xdr:colOff>
      <xdr:row>44</xdr:row>
      <xdr:rowOff>112059</xdr:rowOff>
    </xdr:to>
    <xdr:sp macro="" textlink="">
      <xdr:nvSpPr>
        <xdr:cNvPr id="4" name="Rektangel 3">
          <a:extLst>
            <a:ext uri="{FF2B5EF4-FFF2-40B4-BE49-F238E27FC236}">
              <a16:creationId xmlns:a16="http://schemas.microsoft.com/office/drawing/2014/main" xmlns="" id="{00000000-0008-0000-1300-000004000000}"/>
            </a:ext>
          </a:extLst>
        </xdr:cNvPr>
        <xdr:cNvSpPr/>
      </xdr:nvSpPr>
      <xdr:spPr>
        <a:xfrm>
          <a:off x="246529" y="3709147"/>
          <a:ext cx="5009029" cy="469526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endParaRPr lang="nb-NO" sz="1100" b="0" baseline="0">
            <a:solidFill>
              <a:schemeClr val="tx1"/>
            </a:solidFill>
            <a:effectLst/>
            <a:latin typeface="+mn-lt"/>
            <a:ea typeface="+mn-ea"/>
            <a:cs typeface="+mn-cs"/>
          </a:endParaRPr>
        </a:p>
        <a:p>
          <a:r>
            <a:rPr lang="nb-NO" sz="1100" b="0">
              <a:solidFill>
                <a:schemeClr val="tx1"/>
              </a:solidFill>
              <a:effectLst/>
              <a:latin typeface="+mn-lt"/>
              <a:ea typeface="+mn-ea"/>
              <a:cs typeface="+mn-cs"/>
            </a:rPr>
            <a:t>End</a:t>
          </a:r>
          <a:r>
            <a:rPr lang="nb-NO" sz="1100" b="0" baseline="0">
              <a:solidFill>
                <a:schemeClr val="tx1"/>
              </a:solidFill>
              <a:effectLst/>
              <a:latin typeface="+mn-lt"/>
              <a:ea typeface="+mn-ea"/>
              <a:cs typeface="+mn-cs"/>
            </a:rPr>
            <a:t> of p</a:t>
          </a:r>
          <a:r>
            <a:rPr lang="nb-NO" sz="1100" b="0">
              <a:solidFill>
                <a:schemeClr val="tx1"/>
              </a:solidFill>
              <a:effectLst/>
              <a:latin typeface="+mn-lt"/>
              <a:ea typeface="+mn-ea"/>
              <a:cs typeface="+mn-cs"/>
            </a:rPr>
            <a:t>revious reporting period:</a:t>
          </a:r>
          <a:r>
            <a:rPr lang="nb-NO" sz="1100" b="0" baseline="0">
              <a:solidFill>
                <a:schemeClr val="tx1"/>
              </a:solidFill>
              <a:effectLst/>
              <a:latin typeface="+mn-lt"/>
              <a:ea typeface="+mn-ea"/>
              <a:cs typeface="+mn-cs"/>
            </a:rPr>
            <a:t> 1</a:t>
          </a:r>
          <a:r>
            <a:rPr lang="nb-NO" sz="1100" b="0">
              <a:solidFill>
                <a:schemeClr val="tx1"/>
              </a:solidFill>
              <a:effectLst/>
              <a:latin typeface="+mn-lt"/>
              <a:ea typeface="+mn-ea"/>
              <a:cs typeface="+mn-cs"/>
            </a:rPr>
            <a:t>. quarter of 2020.</a:t>
          </a:r>
        </a:p>
        <a:p>
          <a:endParaRPr lang="nb-NO">
            <a:solidFill>
              <a:schemeClr val="tx1"/>
            </a:solidFill>
            <a:effectLst/>
          </a:endParaRPr>
        </a:p>
        <a:p>
          <a:pPr eaLnBrk="1" fontAlgn="auto" latinLnBrk="0" hangingPunct="1"/>
          <a:r>
            <a:rPr lang="nb-NO" sz="1100" b="0">
              <a:solidFill>
                <a:schemeClr val="tx1"/>
              </a:solidFill>
              <a:effectLst/>
              <a:latin typeface="+mn-lt"/>
              <a:ea typeface="+mn-ea"/>
              <a:cs typeface="+mn-cs"/>
            </a:rPr>
            <a:t>End</a:t>
          </a:r>
          <a:r>
            <a:rPr lang="nb-NO" sz="1100" b="0" baseline="0">
              <a:solidFill>
                <a:schemeClr val="tx1"/>
              </a:solidFill>
              <a:effectLst/>
              <a:latin typeface="+mn-lt"/>
              <a:ea typeface="+mn-ea"/>
              <a:cs typeface="+mn-cs"/>
            </a:rPr>
            <a:t> of reporting period: 2</a:t>
          </a:r>
          <a:r>
            <a:rPr lang="nb-NO" sz="1100" b="0">
              <a:solidFill>
                <a:schemeClr val="tx1"/>
              </a:solidFill>
              <a:effectLst/>
              <a:latin typeface="+mn-lt"/>
              <a:ea typeface="+mn-ea"/>
              <a:cs typeface="+mn-cs"/>
            </a:rPr>
            <a:t>. quarter of 2020</a:t>
          </a:r>
          <a:br>
            <a:rPr lang="nb-NO" sz="1100" b="0">
              <a:solidFill>
                <a:schemeClr val="tx1"/>
              </a:solidFill>
              <a:effectLst/>
              <a:latin typeface="+mn-lt"/>
              <a:ea typeface="+mn-ea"/>
              <a:cs typeface="+mn-cs"/>
            </a:rPr>
          </a:br>
          <a:r>
            <a:rPr lang="nb-NO" sz="1100" b="0">
              <a:solidFill>
                <a:schemeClr val="tx1"/>
              </a:solidFill>
              <a:effectLst/>
              <a:latin typeface="+mn-lt"/>
              <a:ea typeface="+mn-ea"/>
              <a:cs typeface="+mn-cs"/>
            </a:rPr>
            <a:t> </a:t>
          </a:r>
          <a:endParaRPr lang="nb-NO">
            <a:solidFill>
              <a:schemeClr val="tx1"/>
            </a:solidFill>
            <a:effectLst/>
          </a:endParaRPr>
        </a:p>
      </xdr:txBody>
    </xdr:sp>
    <xdr:clientData/>
  </xdr:twoCellAnchor>
  <xdr:twoCellAnchor>
    <xdr:from>
      <xdr:col>2</xdr:col>
      <xdr:colOff>2554941</xdr:colOff>
      <xdr:row>16</xdr:row>
      <xdr:rowOff>44823</xdr:rowOff>
    </xdr:from>
    <xdr:to>
      <xdr:col>5</xdr:col>
      <xdr:colOff>14007</xdr:colOff>
      <xdr:row>17</xdr:row>
      <xdr:rowOff>94127</xdr:rowOff>
    </xdr:to>
    <xdr:sp macro="" textlink="">
      <xdr:nvSpPr>
        <xdr:cNvPr id="6" name="Avrundet rektangel 5">
          <a:hlinkClick xmlns:r="http://schemas.openxmlformats.org/officeDocument/2006/relationships" r:id="rId1"/>
          <a:extLst>
            <a:ext uri="{FF2B5EF4-FFF2-40B4-BE49-F238E27FC236}">
              <a16:creationId xmlns:a16="http://schemas.microsoft.com/office/drawing/2014/main" xmlns="" id="{00000000-0008-0000-1300-000006000000}"/>
            </a:ext>
          </a:extLst>
        </xdr:cNvPr>
        <xdr:cNvSpPr/>
      </xdr:nvSpPr>
      <xdr:spPr>
        <a:xfrm>
          <a:off x="3137647" y="3025588"/>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7</xdr:col>
      <xdr:colOff>796738</xdr:colOff>
      <xdr:row>13</xdr:row>
      <xdr:rowOff>66676</xdr:rowOff>
    </xdr:from>
    <xdr:to>
      <xdr:col>10</xdr:col>
      <xdr:colOff>26334</xdr:colOff>
      <xdr:row>14</xdr:row>
      <xdr:rowOff>155759</xdr:rowOff>
    </xdr:to>
    <xdr:sp macro="" textlink="">
      <xdr:nvSpPr>
        <xdr:cNvPr id="2" name="Avrundet rektangel 1">
          <a:hlinkClick xmlns:r="http://schemas.openxmlformats.org/officeDocument/2006/relationships" r:id="rId1"/>
          <a:extLst>
            <a:ext uri="{FF2B5EF4-FFF2-40B4-BE49-F238E27FC236}">
              <a16:creationId xmlns:a16="http://schemas.microsoft.com/office/drawing/2014/main" xmlns="" id="{00000000-0008-0000-1400-000002000000}"/>
            </a:ext>
          </a:extLst>
        </xdr:cNvPr>
        <xdr:cNvSpPr/>
      </xdr:nvSpPr>
      <xdr:spPr>
        <a:xfrm>
          <a:off x="6265209" y="3170705"/>
          <a:ext cx="2019860" cy="26837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twoCellAnchor>
    <xdr:from>
      <xdr:col>0</xdr:col>
      <xdr:colOff>257735</xdr:colOff>
      <xdr:row>15</xdr:row>
      <xdr:rowOff>44824</xdr:rowOff>
    </xdr:from>
    <xdr:to>
      <xdr:col>6</xdr:col>
      <xdr:colOff>156882</xdr:colOff>
      <xdr:row>41</xdr:row>
      <xdr:rowOff>78442</xdr:rowOff>
    </xdr:to>
    <xdr:sp macro="" textlink="">
      <xdr:nvSpPr>
        <xdr:cNvPr id="5" name="Rektangel 4">
          <a:extLst>
            <a:ext uri="{FF2B5EF4-FFF2-40B4-BE49-F238E27FC236}">
              <a16:creationId xmlns:a16="http://schemas.microsoft.com/office/drawing/2014/main" xmlns="" id="{00000000-0008-0000-1400-000005000000}"/>
            </a:ext>
          </a:extLst>
        </xdr:cNvPr>
        <xdr:cNvSpPr/>
      </xdr:nvSpPr>
      <xdr:spPr>
        <a:xfrm>
          <a:off x="257735" y="3507442"/>
          <a:ext cx="4896971" cy="469526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a:p>
          <a:pPr algn="l"/>
          <a:r>
            <a:rPr lang="nb-NO" sz="1100" b="0">
              <a:solidFill>
                <a:sysClr val="windowText" lastClr="000000"/>
              </a:solidFill>
            </a:rPr>
            <a:t>Validation year: 2018.</a:t>
          </a:r>
        </a:p>
        <a:p>
          <a:pPr algn="l"/>
          <a:endParaRPr lang="nb-NO" sz="1100" b="0">
            <a:solidFill>
              <a:sysClr val="windowText" lastClr="000000"/>
            </a:solidFill>
          </a:endParaRPr>
        </a:p>
        <a:p>
          <a:pPr algn="l"/>
          <a:r>
            <a:rPr lang="nb-NO" sz="1100" b="0">
              <a:solidFill>
                <a:sysClr val="windowText" lastClr="000000"/>
              </a:solidFill>
            </a:rPr>
            <a:t>Average historical annual default rate: The 5-year average of the annual default rate (obligors at the beginning of each year that have defaulted during that year/total obligor holdings at the beginning of the year).</a:t>
          </a:r>
        </a:p>
        <a:p>
          <a:pPr algn="l"/>
          <a:r>
            <a:rPr lang="nb-NO" sz="1100" b="0">
              <a:solidFill>
                <a:sysClr val="windowText" lastClr="000000"/>
              </a:solidFill>
            </a:rPr>
            <a:t> 	</a:t>
          </a:r>
        </a:p>
        <a:p>
          <a:pPr algn="l"/>
          <a:r>
            <a:rPr lang="nb-NO" sz="1100" b="0">
              <a:solidFill>
                <a:sysClr val="windowText" lastClr="000000"/>
              </a:solidFill>
            </a:rPr>
            <a:t> d) &amp; e): Average non-defaulted PD at the start of the validation period of 2018.</a:t>
          </a:r>
        </a:p>
        <a:p>
          <a:pPr algn="l"/>
          <a:endParaRPr lang="nb-NO" sz="1100" b="0">
            <a:solidFill>
              <a:sysClr val="windowText" lastClr="000000"/>
            </a:solidFill>
          </a:endParaRPr>
        </a:p>
        <a:p>
          <a:pPr algn="l"/>
          <a:r>
            <a:rPr lang="nb-NO" sz="1100" b="0">
              <a:solidFill>
                <a:sysClr val="windowText" lastClr="000000"/>
              </a:solidFill>
            </a:rPr>
            <a:t>Information in the template above deviates from other templates, but comparable with the banks validation and model calibration.</a:t>
          </a:r>
        </a:p>
        <a:p>
          <a:pPr algn="l"/>
          <a:endParaRPr lang="nb-NO" sz="1100" b="0">
            <a:solidFill>
              <a:sysClr val="windowText" lastClr="000000"/>
            </a:solidFill>
          </a:endParaRPr>
        </a:p>
        <a:p>
          <a:pPr algn="l"/>
          <a:endParaRPr lang="nb-NO" sz="1100" b="0">
            <a:solidFill>
              <a:sysClr val="windowText" lastClr="00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257735</xdr:colOff>
      <xdr:row>19</xdr:row>
      <xdr:rowOff>156883</xdr:rowOff>
    </xdr:from>
    <xdr:to>
      <xdr:col>5</xdr:col>
      <xdr:colOff>493058</xdr:colOff>
      <xdr:row>46</xdr:row>
      <xdr:rowOff>11207</xdr:rowOff>
    </xdr:to>
    <xdr:sp macro="" textlink="">
      <xdr:nvSpPr>
        <xdr:cNvPr id="4" name="Rektangel 3">
          <a:extLst>
            <a:ext uri="{FF2B5EF4-FFF2-40B4-BE49-F238E27FC236}">
              <a16:creationId xmlns:a16="http://schemas.microsoft.com/office/drawing/2014/main" xmlns="" id="{00000000-0008-0000-1500-000004000000}"/>
            </a:ext>
          </a:extLst>
        </xdr:cNvPr>
        <xdr:cNvSpPr/>
      </xdr:nvSpPr>
      <xdr:spPr>
        <a:xfrm>
          <a:off x="257735" y="4157383"/>
          <a:ext cx="5009029" cy="469526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xdr:txBody>
    </xdr:sp>
    <xdr:clientData/>
  </xdr:twoCellAnchor>
  <xdr:twoCellAnchor>
    <xdr:from>
      <xdr:col>7</xdr:col>
      <xdr:colOff>840441</xdr:colOff>
      <xdr:row>18</xdr:row>
      <xdr:rowOff>44824</xdr:rowOff>
    </xdr:from>
    <xdr:to>
      <xdr:col>10</xdr:col>
      <xdr:colOff>2801</xdr:colOff>
      <xdr:row>19</xdr:row>
      <xdr:rowOff>94127</xdr:rowOff>
    </xdr:to>
    <xdr:sp macro="" textlink="">
      <xdr:nvSpPr>
        <xdr:cNvPr id="7" name="Avrundet rektangel 6">
          <a:hlinkClick xmlns:r="http://schemas.openxmlformats.org/officeDocument/2006/relationships" r:id="rId1"/>
          <a:extLst>
            <a:ext uri="{FF2B5EF4-FFF2-40B4-BE49-F238E27FC236}">
              <a16:creationId xmlns:a16="http://schemas.microsoft.com/office/drawing/2014/main" xmlns="" id="{00000000-0008-0000-1500-000007000000}"/>
            </a:ext>
          </a:extLst>
        </xdr:cNvPr>
        <xdr:cNvSpPr/>
      </xdr:nvSpPr>
      <xdr:spPr>
        <a:xfrm>
          <a:off x="7519147" y="3619500"/>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257735</xdr:colOff>
      <xdr:row>15</xdr:row>
      <xdr:rowOff>22412</xdr:rowOff>
    </xdr:from>
    <xdr:to>
      <xdr:col>5</xdr:col>
      <xdr:colOff>773205</xdr:colOff>
      <xdr:row>41</xdr:row>
      <xdr:rowOff>56030</xdr:rowOff>
    </xdr:to>
    <xdr:sp macro="" textlink="">
      <xdr:nvSpPr>
        <xdr:cNvPr id="4" name="Rektangel 3">
          <a:extLst>
            <a:ext uri="{FF2B5EF4-FFF2-40B4-BE49-F238E27FC236}">
              <a16:creationId xmlns:a16="http://schemas.microsoft.com/office/drawing/2014/main" xmlns="" id="{00000000-0008-0000-1600-000004000000}"/>
            </a:ext>
          </a:extLst>
        </xdr:cNvPr>
        <xdr:cNvSpPr/>
      </xdr:nvSpPr>
      <xdr:spPr>
        <a:xfrm>
          <a:off x="257735" y="2835088"/>
          <a:ext cx="5199529" cy="469526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a:p>
          <a:pPr algn="l"/>
          <a:endParaRPr lang="nb-NO" sz="1100">
            <a:solidFill>
              <a:sysClr val="windowText" lastClr="000000"/>
            </a:solidFill>
          </a:endParaRPr>
        </a:p>
      </xdr:txBody>
    </xdr:sp>
    <xdr:clientData/>
  </xdr:twoCellAnchor>
  <xdr:twoCellAnchor>
    <xdr:from>
      <xdr:col>2</xdr:col>
      <xdr:colOff>2095500</xdr:colOff>
      <xdr:row>13</xdr:row>
      <xdr:rowOff>67235</xdr:rowOff>
    </xdr:from>
    <xdr:to>
      <xdr:col>5</xdr:col>
      <xdr:colOff>14007</xdr:colOff>
      <xdr:row>14</xdr:row>
      <xdr:rowOff>116539</xdr:rowOff>
    </xdr:to>
    <xdr:sp macro="" textlink="">
      <xdr:nvSpPr>
        <xdr:cNvPr id="6" name="Avrundet rektangel 5">
          <a:hlinkClick xmlns:r="http://schemas.openxmlformats.org/officeDocument/2006/relationships" r:id="rId1"/>
          <a:extLst>
            <a:ext uri="{FF2B5EF4-FFF2-40B4-BE49-F238E27FC236}">
              <a16:creationId xmlns:a16="http://schemas.microsoft.com/office/drawing/2014/main" xmlns="" id="{00000000-0008-0000-1600-000006000000}"/>
            </a:ext>
          </a:extLst>
        </xdr:cNvPr>
        <xdr:cNvSpPr/>
      </xdr:nvSpPr>
      <xdr:spPr>
        <a:xfrm>
          <a:off x="2678206" y="2521323"/>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246529</xdr:colOff>
      <xdr:row>13</xdr:row>
      <xdr:rowOff>56029</xdr:rowOff>
    </xdr:from>
    <xdr:to>
      <xdr:col>6</xdr:col>
      <xdr:colOff>885264</xdr:colOff>
      <xdr:row>39</xdr:row>
      <xdr:rowOff>89647</xdr:rowOff>
    </xdr:to>
    <xdr:sp macro="" textlink="">
      <xdr:nvSpPr>
        <xdr:cNvPr id="4" name="Rektangel 3">
          <a:extLst>
            <a:ext uri="{FF2B5EF4-FFF2-40B4-BE49-F238E27FC236}">
              <a16:creationId xmlns:a16="http://schemas.microsoft.com/office/drawing/2014/main" xmlns="" id="{00000000-0008-0000-1700-000004000000}"/>
            </a:ext>
          </a:extLst>
        </xdr:cNvPr>
        <xdr:cNvSpPr/>
      </xdr:nvSpPr>
      <xdr:spPr>
        <a:xfrm>
          <a:off x="246529" y="2913529"/>
          <a:ext cx="5009029" cy="469526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xdr:txBody>
    </xdr:sp>
    <xdr:clientData/>
  </xdr:twoCellAnchor>
  <xdr:twoCellAnchor>
    <xdr:from>
      <xdr:col>5</xdr:col>
      <xdr:colOff>840442</xdr:colOff>
      <xdr:row>11</xdr:row>
      <xdr:rowOff>44823</xdr:rowOff>
    </xdr:from>
    <xdr:to>
      <xdr:col>8</xdr:col>
      <xdr:colOff>0</xdr:colOff>
      <xdr:row>12</xdr:row>
      <xdr:rowOff>94127</xdr:rowOff>
    </xdr:to>
    <xdr:sp macro="" textlink="">
      <xdr:nvSpPr>
        <xdr:cNvPr id="6" name="Avrundet rektangel 5">
          <a:hlinkClick xmlns:r="http://schemas.openxmlformats.org/officeDocument/2006/relationships" r:id="rId1"/>
          <a:extLst>
            <a:ext uri="{FF2B5EF4-FFF2-40B4-BE49-F238E27FC236}">
              <a16:creationId xmlns:a16="http://schemas.microsoft.com/office/drawing/2014/main" xmlns="" id="{00000000-0008-0000-1700-000006000000}"/>
            </a:ext>
          </a:extLst>
        </xdr:cNvPr>
        <xdr:cNvSpPr/>
      </xdr:nvSpPr>
      <xdr:spPr>
        <a:xfrm>
          <a:off x="4258236" y="2342029"/>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257735</xdr:colOff>
      <xdr:row>142</xdr:row>
      <xdr:rowOff>123265</xdr:rowOff>
    </xdr:from>
    <xdr:to>
      <xdr:col>3</xdr:col>
      <xdr:colOff>4538382</xdr:colOff>
      <xdr:row>167</xdr:row>
      <xdr:rowOff>145677</xdr:rowOff>
    </xdr:to>
    <xdr:sp macro="" textlink="">
      <xdr:nvSpPr>
        <xdr:cNvPr id="4" name="Rektangel 3">
          <a:extLst>
            <a:ext uri="{FF2B5EF4-FFF2-40B4-BE49-F238E27FC236}">
              <a16:creationId xmlns:a16="http://schemas.microsoft.com/office/drawing/2014/main" xmlns="" id="{00000000-0008-0000-0500-000004000000}"/>
            </a:ext>
          </a:extLst>
        </xdr:cNvPr>
        <xdr:cNvSpPr/>
      </xdr:nvSpPr>
      <xdr:spPr>
        <a:xfrm>
          <a:off x="257735" y="21593736"/>
          <a:ext cx="5009029" cy="469526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a:p>
          <a:pPr algn="l"/>
          <a:endParaRPr lang="nb-NO" sz="1100">
            <a:solidFill>
              <a:sysClr val="windowText" lastClr="000000"/>
            </a:solidFill>
          </a:endParaRPr>
        </a:p>
      </xdr:txBody>
    </xdr:sp>
    <xdr:clientData/>
  </xdr:twoCellAnchor>
  <xdr:twoCellAnchor>
    <xdr:from>
      <xdr:col>3</xdr:col>
      <xdr:colOff>9177618</xdr:colOff>
      <xdr:row>141</xdr:row>
      <xdr:rowOff>67236</xdr:rowOff>
    </xdr:from>
    <xdr:to>
      <xdr:col>5</xdr:col>
      <xdr:colOff>36419</xdr:colOff>
      <xdr:row>142</xdr:row>
      <xdr:rowOff>105333</xdr:rowOff>
    </xdr:to>
    <xdr:sp macro="" textlink="">
      <xdr:nvSpPr>
        <xdr:cNvPr id="5" name="Avrundet rektangel 4">
          <a:hlinkClick xmlns:r="http://schemas.openxmlformats.org/officeDocument/2006/relationships" r:id="rId1"/>
          <a:extLst>
            <a:ext uri="{FF2B5EF4-FFF2-40B4-BE49-F238E27FC236}">
              <a16:creationId xmlns:a16="http://schemas.microsoft.com/office/drawing/2014/main" xmlns="" id="{00000000-0008-0000-0500-000005000000}"/>
            </a:ext>
          </a:extLst>
        </xdr:cNvPr>
        <xdr:cNvSpPr/>
      </xdr:nvSpPr>
      <xdr:spPr>
        <a:xfrm>
          <a:off x="9906000" y="15060707"/>
          <a:ext cx="2019860" cy="228597"/>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246529</xdr:colOff>
      <xdr:row>16</xdr:row>
      <xdr:rowOff>22412</xdr:rowOff>
    </xdr:from>
    <xdr:to>
      <xdr:col>6</xdr:col>
      <xdr:colOff>100852</xdr:colOff>
      <xdr:row>42</xdr:row>
      <xdr:rowOff>56030</xdr:rowOff>
    </xdr:to>
    <xdr:sp macro="" textlink="">
      <xdr:nvSpPr>
        <xdr:cNvPr id="4" name="Rektangel 3">
          <a:extLst>
            <a:ext uri="{FF2B5EF4-FFF2-40B4-BE49-F238E27FC236}">
              <a16:creationId xmlns:a16="http://schemas.microsoft.com/office/drawing/2014/main" xmlns="" id="{00000000-0008-0000-1800-000004000000}"/>
            </a:ext>
          </a:extLst>
        </xdr:cNvPr>
        <xdr:cNvSpPr/>
      </xdr:nvSpPr>
      <xdr:spPr>
        <a:xfrm>
          <a:off x="246529" y="2711824"/>
          <a:ext cx="5009029" cy="469526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xdr:txBody>
    </xdr:sp>
    <xdr:clientData/>
  </xdr:twoCellAnchor>
  <xdr:twoCellAnchor>
    <xdr:from>
      <xdr:col>5</xdr:col>
      <xdr:colOff>851647</xdr:colOff>
      <xdr:row>14</xdr:row>
      <xdr:rowOff>56029</xdr:rowOff>
    </xdr:from>
    <xdr:to>
      <xdr:col>8</xdr:col>
      <xdr:colOff>14007</xdr:colOff>
      <xdr:row>15</xdr:row>
      <xdr:rowOff>105333</xdr:rowOff>
    </xdr:to>
    <xdr:sp macro="" textlink="">
      <xdr:nvSpPr>
        <xdr:cNvPr id="6" name="Avrundet rektangel 5">
          <a:hlinkClick xmlns:r="http://schemas.openxmlformats.org/officeDocument/2006/relationships" r:id="rId1"/>
          <a:extLst>
            <a:ext uri="{FF2B5EF4-FFF2-40B4-BE49-F238E27FC236}">
              <a16:creationId xmlns:a16="http://schemas.microsoft.com/office/drawing/2014/main" xmlns="" id="{00000000-0008-0000-1800-000006000000}"/>
            </a:ext>
          </a:extLst>
        </xdr:cNvPr>
        <xdr:cNvSpPr/>
      </xdr:nvSpPr>
      <xdr:spPr>
        <a:xfrm>
          <a:off x="5053853" y="2319617"/>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10</xdr:col>
      <xdr:colOff>833717</xdr:colOff>
      <xdr:row>18</xdr:row>
      <xdr:rowOff>72840</xdr:rowOff>
    </xdr:from>
    <xdr:to>
      <xdr:col>12</xdr:col>
      <xdr:colOff>948577</xdr:colOff>
      <xdr:row>19</xdr:row>
      <xdr:rowOff>122145</xdr:rowOff>
    </xdr:to>
    <xdr:sp macro="" textlink="">
      <xdr:nvSpPr>
        <xdr:cNvPr id="2" name="Avrundet rektangel 1">
          <a:hlinkClick xmlns:r="http://schemas.openxmlformats.org/officeDocument/2006/relationships" r:id="rId1"/>
          <a:extLst>
            <a:ext uri="{FF2B5EF4-FFF2-40B4-BE49-F238E27FC236}">
              <a16:creationId xmlns:a16="http://schemas.microsoft.com/office/drawing/2014/main" xmlns="" id="{00000000-0008-0000-1C00-000002000000}"/>
            </a:ext>
          </a:extLst>
        </xdr:cNvPr>
        <xdr:cNvSpPr/>
      </xdr:nvSpPr>
      <xdr:spPr>
        <a:xfrm>
          <a:off x="10549217" y="3606615"/>
          <a:ext cx="2019860" cy="230280"/>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twoCellAnchor>
    <xdr:from>
      <xdr:col>0</xdr:col>
      <xdr:colOff>280147</xdr:colOff>
      <xdr:row>19</xdr:row>
      <xdr:rowOff>156883</xdr:rowOff>
    </xdr:from>
    <xdr:to>
      <xdr:col>5</xdr:col>
      <xdr:colOff>347382</xdr:colOff>
      <xdr:row>46</xdr:row>
      <xdr:rowOff>11207</xdr:rowOff>
    </xdr:to>
    <xdr:sp macro="" textlink="">
      <xdr:nvSpPr>
        <xdr:cNvPr id="3" name="Rektangel 2">
          <a:extLst>
            <a:ext uri="{FF2B5EF4-FFF2-40B4-BE49-F238E27FC236}">
              <a16:creationId xmlns:a16="http://schemas.microsoft.com/office/drawing/2014/main" xmlns="" id="{00000000-0008-0000-1C00-000003000000}"/>
            </a:ext>
          </a:extLst>
        </xdr:cNvPr>
        <xdr:cNvSpPr/>
      </xdr:nvSpPr>
      <xdr:spPr>
        <a:xfrm>
          <a:off x="280147" y="3871633"/>
          <a:ext cx="5010710" cy="4740649"/>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a:p>
          <a:pPr algn="l"/>
          <a:endParaRPr lang="nb-NO" sz="1100" b="1">
            <a:solidFill>
              <a:sysClr val="windowText" lastClr="000000"/>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4</xdr:col>
      <xdr:colOff>811305</xdr:colOff>
      <xdr:row>21</xdr:row>
      <xdr:rowOff>61634</xdr:rowOff>
    </xdr:from>
    <xdr:to>
      <xdr:col>6</xdr:col>
      <xdr:colOff>926165</xdr:colOff>
      <xdr:row>22</xdr:row>
      <xdr:rowOff>110938</xdr:rowOff>
    </xdr:to>
    <xdr:sp macro="" textlink="">
      <xdr:nvSpPr>
        <xdr:cNvPr id="2" name="Avrundet rektangel 1">
          <a:hlinkClick xmlns:r="http://schemas.openxmlformats.org/officeDocument/2006/relationships" r:id="rId1"/>
          <a:extLst>
            <a:ext uri="{FF2B5EF4-FFF2-40B4-BE49-F238E27FC236}">
              <a16:creationId xmlns:a16="http://schemas.microsoft.com/office/drawing/2014/main" xmlns="" id="{00000000-0008-0000-1D00-000002000000}"/>
            </a:ext>
          </a:extLst>
        </xdr:cNvPr>
        <xdr:cNvSpPr/>
      </xdr:nvSpPr>
      <xdr:spPr>
        <a:xfrm>
          <a:off x="6716805" y="4656046"/>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twoCellAnchor>
    <xdr:from>
      <xdr:col>0</xdr:col>
      <xdr:colOff>268941</xdr:colOff>
      <xdr:row>23</xdr:row>
      <xdr:rowOff>2</xdr:rowOff>
    </xdr:from>
    <xdr:to>
      <xdr:col>3</xdr:col>
      <xdr:colOff>425823</xdr:colOff>
      <xdr:row>49</xdr:row>
      <xdr:rowOff>33620</xdr:rowOff>
    </xdr:to>
    <xdr:sp macro="" textlink="">
      <xdr:nvSpPr>
        <xdr:cNvPr id="3" name="Rektangel 2">
          <a:extLst>
            <a:ext uri="{FF2B5EF4-FFF2-40B4-BE49-F238E27FC236}">
              <a16:creationId xmlns:a16="http://schemas.microsoft.com/office/drawing/2014/main" xmlns="" id="{00000000-0008-0000-1D00-000003000000}"/>
            </a:ext>
          </a:extLst>
        </xdr:cNvPr>
        <xdr:cNvSpPr/>
      </xdr:nvSpPr>
      <xdr:spPr>
        <a:xfrm>
          <a:off x="268941" y="3339355"/>
          <a:ext cx="5009029" cy="469526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a:p>
          <a:pPr algn="l"/>
          <a:endParaRPr lang="nb-NO" sz="1100" b="1">
            <a:solidFill>
              <a:sysClr val="windowText" lastClr="000000"/>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xdr:col>
      <xdr:colOff>2312894</xdr:colOff>
      <xdr:row>8</xdr:row>
      <xdr:rowOff>72840</xdr:rowOff>
    </xdr:from>
    <xdr:to>
      <xdr:col>5</xdr:col>
      <xdr:colOff>7284</xdr:colOff>
      <xdr:row>9</xdr:row>
      <xdr:rowOff>122144</xdr:rowOff>
    </xdr:to>
    <xdr:sp macro="" textlink="">
      <xdr:nvSpPr>
        <xdr:cNvPr id="2" name="Avrundet rektangel 1">
          <a:hlinkClick xmlns:r="http://schemas.openxmlformats.org/officeDocument/2006/relationships" r:id="rId1"/>
          <a:extLst>
            <a:ext uri="{FF2B5EF4-FFF2-40B4-BE49-F238E27FC236}">
              <a16:creationId xmlns:a16="http://schemas.microsoft.com/office/drawing/2014/main" xmlns="" id="{00000000-0008-0000-1E00-000002000000}"/>
            </a:ext>
          </a:extLst>
        </xdr:cNvPr>
        <xdr:cNvSpPr/>
      </xdr:nvSpPr>
      <xdr:spPr>
        <a:xfrm>
          <a:off x="2895600" y="2011458"/>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twoCellAnchor>
    <xdr:from>
      <xdr:col>0</xdr:col>
      <xdr:colOff>235322</xdr:colOff>
      <xdr:row>10</xdr:row>
      <xdr:rowOff>56031</xdr:rowOff>
    </xdr:from>
    <xdr:to>
      <xdr:col>5</xdr:col>
      <xdr:colOff>336175</xdr:colOff>
      <xdr:row>36</xdr:row>
      <xdr:rowOff>89649</xdr:rowOff>
    </xdr:to>
    <xdr:sp macro="" textlink="">
      <xdr:nvSpPr>
        <xdr:cNvPr id="3" name="Rektangel 2">
          <a:extLst>
            <a:ext uri="{FF2B5EF4-FFF2-40B4-BE49-F238E27FC236}">
              <a16:creationId xmlns:a16="http://schemas.microsoft.com/office/drawing/2014/main" xmlns="" id="{00000000-0008-0000-1E00-000003000000}"/>
            </a:ext>
          </a:extLst>
        </xdr:cNvPr>
        <xdr:cNvSpPr/>
      </xdr:nvSpPr>
      <xdr:spPr>
        <a:xfrm>
          <a:off x="235322" y="2353237"/>
          <a:ext cx="5009029" cy="469526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224117</xdr:colOff>
      <xdr:row>15</xdr:row>
      <xdr:rowOff>134468</xdr:rowOff>
    </xdr:from>
    <xdr:to>
      <xdr:col>7</xdr:col>
      <xdr:colOff>336176</xdr:colOff>
      <xdr:row>41</xdr:row>
      <xdr:rowOff>168087</xdr:rowOff>
    </xdr:to>
    <xdr:sp macro="" textlink="">
      <xdr:nvSpPr>
        <xdr:cNvPr id="2" name="Rektangel 1">
          <a:extLst>
            <a:ext uri="{FF2B5EF4-FFF2-40B4-BE49-F238E27FC236}">
              <a16:creationId xmlns:a16="http://schemas.microsoft.com/office/drawing/2014/main" xmlns="" id="{00000000-0008-0000-1F00-000002000000}"/>
            </a:ext>
          </a:extLst>
        </xdr:cNvPr>
        <xdr:cNvSpPr/>
      </xdr:nvSpPr>
      <xdr:spPr>
        <a:xfrm>
          <a:off x="224117" y="2790262"/>
          <a:ext cx="5009030" cy="469526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xdr:txBody>
    </xdr:sp>
    <xdr:clientData/>
  </xdr:twoCellAnchor>
  <xdr:twoCellAnchor>
    <xdr:from>
      <xdr:col>12</xdr:col>
      <xdr:colOff>257735</xdr:colOff>
      <xdr:row>13</xdr:row>
      <xdr:rowOff>67235</xdr:rowOff>
    </xdr:from>
    <xdr:to>
      <xdr:col>14</xdr:col>
      <xdr:colOff>753595</xdr:colOff>
      <xdr:row>14</xdr:row>
      <xdr:rowOff>116539</xdr:rowOff>
    </xdr:to>
    <xdr:sp macro="" textlink="">
      <xdr:nvSpPr>
        <xdr:cNvPr id="3" name="Avrundet rektangel 2">
          <a:hlinkClick xmlns:r="http://schemas.openxmlformats.org/officeDocument/2006/relationships" r:id="rId1"/>
          <a:extLst>
            <a:ext uri="{FF2B5EF4-FFF2-40B4-BE49-F238E27FC236}">
              <a16:creationId xmlns:a16="http://schemas.microsoft.com/office/drawing/2014/main" xmlns="" id="{00000000-0008-0000-1F00-000003000000}"/>
            </a:ext>
          </a:extLst>
        </xdr:cNvPr>
        <xdr:cNvSpPr/>
      </xdr:nvSpPr>
      <xdr:spPr>
        <a:xfrm>
          <a:off x="9536206" y="2185147"/>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268942</xdr:colOff>
      <xdr:row>12</xdr:row>
      <xdr:rowOff>56029</xdr:rowOff>
    </xdr:from>
    <xdr:to>
      <xdr:col>5</xdr:col>
      <xdr:colOff>100853</xdr:colOff>
      <xdr:row>38</xdr:row>
      <xdr:rowOff>89646</xdr:rowOff>
    </xdr:to>
    <xdr:sp macro="" textlink="">
      <xdr:nvSpPr>
        <xdr:cNvPr id="2" name="Rektangel 1">
          <a:extLst>
            <a:ext uri="{FF2B5EF4-FFF2-40B4-BE49-F238E27FC236}">
              <a16:creationId xmlns:a16="http://schemas.microsoft.com/office/drawing/2014/main" xmlns="" id="{00000000-0008-0000-2000-000002000000}"/>
            </a:ext>
          </a:extLst>
        </xdr:cNvPr>
        <xdr:cNvSpPr/>
      </xdr:nvSpPr>
      <xdr:spPr>
        <a:xfrm>
          <a:off x="268942" y="2678205"/>
          <a:ext cx="5009029" cy="469526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nb-NO" sz="1100" b="1">
              <a:solidFill>
                <a:sysClr val="windowText" lastClr="000000"/>
              </a:solidFill>
              <a:effectLst/>
              <a:latin typeface="+mn-lt"/>
              <a:ea typeface="+mn-ea"/>
              <a:cs typeface="+mn-cs"/>
            </a:rPr>
            <a:t>Comments:</a:t>
          </a:r>
        </a:p>
      </xdr:txBody>
    </xdr:sp>
    <xdr:clientData/>
  </xdr:twoCellAnchor>
  <xdr:twoCellAnchor>
    <xdr:from>
      <xdr:col>2</xdr:col>
      <xdr:colOff>1636059</xdr:colOff>
      <xdr:row>10</xdr:row>
      <xdr:rowOff>56029</xdr:rowOff>
    </xdr:from>
    <xdr:to>
      <xdr:col>4</xdr:col>
      <xdr:colOff>14007</xdr:colOff>
      <xdr:row>11</xdr:row>
      <xdr:rowOff>105333</xdr:rowOff>
    </xdr:to>
    <xdr:sp macro="" textlink="">
      <xdr:nvSpPr>
        <xdr:cNvPr id="3" name="Avrundet rektangel 2">
          <a:hlinkClick xmlns:r="http://schemas.openxmlformats.org/officeDocument/2006/relationships" r:id="rId1"/>
          <a:extLst>
            <a:ext uri="{FF2B5EF4-FFF2-40B4-BE49-F238E27FC236}">
              <a16:creationId xmlns:a16="http://schemas.microsoft.com/office/drawing/2014/main" xmlns="" id="{00000000-0008-0000-2000-000003000000}"/>
            </a:ext>
          </a:extLst>
        </xdr:cNvPr>
        <xdr:cNvSpPr/>
      </xdr:nvSpPr>
      <xdr:spPr>
        <a:xfrm>
          <a:off x="1927412" y="8987117"/>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276784</xdr:colOff>
      <xdr:row>51</xdr:row>
      <xdr:rowOff>10646</xdr:rowOff>
    </xdr:from>
    <xdr:to>
      <xdr:col>3</xdr:col>
      <xdr:colOff>0</xdr:colOff>
      <xdr:row>76</xdr:row>
      <xdr:rowOff>31378</xdr:rowOff>
    </xdr:to>
    <xdr:sp macro="" textlink="">
      <xdr:nvSpPr>
        <xdr:cNvPr id="2" name="Rektangel 1">
          <a:extLst>
            <a:ext uri="{FF2B5EF4-FFF2-40B4-BE49-F238E27FC236}">
              <a16:creationId xmlns:a16="http://schemas.microsoft.com/office/drawing/2014/main" xmlns="" id="{00000000-0008-0000-0600-000002000000}"/>
            </a:ext>
          </a:extLst>
        </xdr:cNvPr>
        <xdr:cNvSpPr/>
      </xdr:nvSpPr>
      <xdr:spPr>
        <a:xfrm>
          <a:off x="276784" y="19794071"/>
          <a:ext cx="5572126" cy="4707032"/>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a:p>
          <a:pPr algn="l"/>
          <a:endParaRPr lang="nb-NO" sz="1100">
            <a:solidFill>
              <a:sysClr val="windowText" lastClr="000000"/>
            </a:solidFill>
          </a:endParaRPr>
        </a:p>
      </xdr:txBody>
    </xdr:sp>
    <xdr:clientData/>
  </xdr:twoCellAnchor>
  <xdr:twoCellAnchor>
    <xdr:from>
      <xdr:col>11</xdr:col>
      <xdr:colOff>0</xdr:colOff>
      <xdr:row>49</xdr:row>
      <xdr:rowOff>127748</xdr:rowOff>
    </xdr:from>
    <xdr:to>
      <xdr:col>11</xdr:col>
      <xdr:colOff>38099</xdr:colOff>
      <xdr:row>50</xdr:row>
      <xdr:rowOff>165846</xdr:rowOff>
    </xdr:to>
    <xdr:sp macro="" textlink="">
      <xdr:nvSpPr>
        <xdr:cNvPr id="6" name="Avrundet rektangel 5">
          <a:hlinkClick xmlns:r="http://schemas.openxmlformats.org/officeDocument/2006/relationships" r:id="rId1"/>
          <a:extLst>
            <a:ext uri="{FF2B5EF4-FFF2-40B4-BE49-F238E27FC236}">
              <a16:creationId xmlns:a16="http://schemas.microsoft.com/office/drawing/2014/main" xmlns="" id="{00000000-0008-0000-0600-000006000000}"/>
            </a:ext>
          </a:extLst>
        </xdr:cNvPr>
        <xdr:cNvSpPr/>
      </xdr:nvSpPr>
      <xdr:spPr>
        <a:xfrm>
          <a:off x="19432680" y="18158013"/>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268941</xdr:colOff>
      <xdr:row>23</xdr:row>
      <xdr:rowOff>56029</xdr:rowOff>
    </xdr:from>
    <xdr:to>
      <xdr:col>5</xdr:col>
      <xdr:colOff>201705</xdr:colOff>
      <xdr:row>49</xdr:row>
      <xdr:rowOff>89647</xdr:rowOff>
    </xdr:to>
    <xdr:sp macro="" textlink="">
      <xdr:nvSpPr>
        <xdr:cNvPr id="5" name="Rektangel 4">
          <a:extLst>
            <a:ext uri="{FF2B5EF4-FFF2-40B4-BE49-F238E27FC236}">
              <a16:creationId xmlns:a16="http://schemas.microsoft.com/office/drawing/2014/main" xmlns="" id="{00000000-0008-0000-0700-000005000000}"/>
            </a:ext>
          </a:extLst>
        </xdr:cNvPr>
        <xdr:cNvSpPr/>
      </xdr:nvSpPr>
      <xdr:spPr>
        <a:xfrm>
          <a:off x="268941" y="7653617"/>
          <a:ext cx="5009029" cy="469526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a:p>
          <a:pPr algn="l"/>
          <a:endParaRPr lang="nb-NO" sz="1100" b="1">
            <a:solidFill>
              <a:sysClr val="windowText" lastClr="000000"/>
            </a:solidFill>
          </a:endParaRPr>
        </a:p>
        <a:p>
          <a:pPr algn="l"/>
          <a:endParaRPr lang="nb-NO" sz="1100">
            <a:solidFill>
              <a:sysClr val="windowText" lastClr="000000"/>
            </a:solidFill>
          </a:endParaRPr>
        </a:p>
      </xdr:txBody>
    </xdr:sp>
    <xdr:clientData/>
  </xdr:twoCellAnchor>
  <xdr:twoCellAnchor>
    <xdr:from>
      <xdr:col>4</xdr:col>
      <xdr:colOff>840441</xdr:colOff>
      <xdr:row>21</xdr:row>
      <xdr:rowOff>44824</xdr:rowOff>
    </xdr:from>
    <xdr:to>
      <xdr:col>7</xdr:col>
      <xdr:colOff>2801</xdr:colOff>
      <xdr:row>22</xdr:row>
      <xdr:rowOff>94128</xdr:rowOff>
    </xdr:to>
    <xdr:sp macro="" textlink="">
      <xdr:nvSpPr>
        <xdr:cNvPr id="4" name="Avrundet rektangel 3">
          <a:hlinkClick xmlns:r="http://schemas.openxmlformats.org/officeDocument/2006/relationships" r:id="rId1"/>
          <a:extLst>
            <a:ext uri="{FF2B5EF4-FFF2-40B4-BE49-F238E27FC236}">
              <a16:creationId xmlns:a16="http://schemas.microsoft.com/office/drawing/2014/main" xmlns="" id="{00000000-0008-0000-0700-000004000000}"/>
            </a:ext>
          </a:extLst>
        </xdr:cNvPr>
        <xdr:cNvSpPr/>
      </xdr:nvSpPr>
      <xdr:spPr>
        <a:xfrm>
          <a:off x="4964206" y="6992471"/>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270621</xdr:colOff>
      <xdr:row>19</xdr:row>
      <xdr:rowOff>36418</xdr:rowOff>
    </xdr:from>
    <xdr:to>
      <xdr:col>2</xdr:col>
      <xdr:colOff>5118846</xdr:colOff>
      <xdr:row>45</xdr:row>
      <xdr:rowOff>70036</xdr:rowOff>
    </xdr:to>
    <xdr:sp macro="" textlink="">
      <xdr:nvSpPr>
        <xdr:cNvPr id="2" name="Rektangel 1">
          <a:extLst>
            <a:ext uri="{FF2B5EF4-FFF2-40B4-BE49-F238E27FC236}">
              <a16:creationId xmlns:a16="http://schemas.microsoft.com/office/drawing/2014/main" xmlns="" id="{00000000-0008-0000-0800-000002000000}"/>
            </a:ext>
          </a:extLst>
        </xdr:cNvPr>
        <xdr:cNvSpPr/>
      </xdr:nvSpPr>
      <xdr:spPr>
        <a:xfrm>
          <a:off x="270621" y="5999068"/>
          <a:ext cx="5438775" cy="473896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xdr:txBody>
    </xdr:sp>
    <xdr:clientData/>
  </xdr:twoCellAnchor>
  <xdr:twoCellAnchor>
    <xdr:from>
      <xdr:col>2</xdr:col>
      <xdr:colOff>8505265</xdr:colOff>
      <xdr:row>17</xdr:row>
      <xdr:rowOff>56029</xdr:rowOff>
    </xdr:from>
    <xdr:to>
      <xdr:col>4</xdr:col>
      <xdr:colOff>36419</xdr:colOff>
      <xdr:row>18</xdr:row>
      <xdr:rowOff>105333</xdr:rowOff>
    </xdr:to>
    <xdr:sp macro="" textlink="">
      <xdr:nvSpPr>
        <xdr:cNvPr id="3" name="Avrundet rektangel 2">
          <a:hlinkClick xmlns:r="http://schemas.openxmlformats.org/officeDocument/2006/relationships" r:id="rId1"/>
          <a:extLst>
            <a:ext uri="{FF2B5EF4-FFF2-40B4-BE49-F238E27FC236}">
              <a16:creationId xmlns:a16="http://schemas.microsoft.com/office/drawing/2014/main" xmlns="" id="{00000000-0008-0000-0800-000003000000}"/>
            </a:ext>
          </a:extLst>
        </xdr:cNvPr>
        <xdr:cNvSpPr/>
      </xdr:nvSpPr>
      <xdr:spPr>
        <a:xfrm>
          <a:off x="9099177" y="3227294"/>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270621</xdr:colOff>
      <xdr:row>32</xdr:row>
      <xdr:rowOff>36418</xdr:rowOff>
    </xdr:from>
    <xdr:to>
      <xdr:col>2</xdr:col>
      <xdr:colOff>5118846</xdr:colOff>
      <xdr:row>58</xdr:row>
      <xdr:rowOff>70036</xdr:rowOff>
    </xdr:to>
    <xdr:sp macro="" textlink="">
      <xdr:nvSpPr>
        <xdr:cNvPr id="6" name="Rektangel 5">
          <a:extLst>
            <a:ext uri="{FF2B5EF4-FFF2-40B4-BE49-F238E27FC236}">
              <a16:creationId xmlns:a16="http://schemas.microsoft.com/office/drawing/2014/main" xmlns="" id="{00000000-0008-0000-0900-000006000000}"/>
            </a:ext>
          </a:extLst>
        </xdr:cNvPr>
        <xdr:cNvSpPr/>
      </xdr:nvSpPr>
      <xdr:spPr>
        <a:xfrm>
          <a:off x="270621" y="8370793"/>
          <a:ext cx="5438775" cy="473896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xdr:txBody>
    </xdr:sp>
    <xdr:clientData/>
  </xdr:twoCellAnchor>
  <xdr:twoCellAnchor>
    <xdr:from>
      <xdr:col>2</xdr:col>
      <xdr:colOff>5468470</xdr:colOff>
      <xdr:row>30</xdr:row>
      <xdr:rowOff>67235</xdr:rowOff>
    </xdr:from>
    <xdr:to>
      <xdr:col>4</xdr:col>
      <xdr:colOff>25213</xdr:colOff>
      <xdr:row>31</xdr:row>
      <xdr:rowOff>116539</xdr:rowOff>
    </xdr:to>
    <xdr:sp macro="" textlink="">
      <xdr:nvSpPr>
        <xdr:cNvPr id="4" name="Avrundet rektangel 3">
          <a:hlinkClick xmlns:r="http://schemas.openxmlformats.org/officeDocument/2006/relationships" r:id="rId1"/>
          <a:extLst>
            <a:ext uri="{FF2B5EF4-FFF2-40B4-BE49-F238E27FC236}">
              <a16:creationId xmlns:a16="http://schemas.microsoft.com/office/drawing/2014/main" xmlns="" id="{00000000-0008-0000-0900-000004000000}"/>
            </a:ext>
          </a:extLst>
        </xdr:cNvPr>
        <xdr:cNvSpPr/>
      </xdr:nvSpPr>
      <xdr:spPr>
        <a:xfrm>
          <a:off x="6062382" y="7944970"/>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237003</xdr:colOff>
      <xdr:row>20</xdr:row>
      <xdr:rowOff>36419</xdr:rowOff>
    </xdr:from>
    <xdr:to>
      <xdr:col>5</xdr:col>
      <xdr:colOff>479611</xdr:colOff>
      <xdr:row>46</xdr:row>
      <xdr:rowOff>70037</xdr:rowOff>
    </xdr:to>
    <xdr:sp macro="" textlink="">
      <xdr:nvSpPr>
        <xdr:cNvPr id="4" name="Rektangel 3">
          <a:extLst>
            <a:ext uri="{FF2B5EF4-FFF2-40B4-BE49-F238E27FC236}">
              <a16:creationId xmlns:a16="http://schemas.microsoft.com/office/drawing/2014/main" xmlns="" id="{00000000-0008-0000-0A00-000004000000}"/>
            </a:ext>
          </a:extLst>
        </xdr:cNvPr>
        <xdr:cNvSpPr/>
      </xdr:nvSpPr>
      <xdr:spPr>
        <a:xfrm>
          <a:off x="237003" y="3801595"/>
          <a:ext cx="5442137" cy="4695266"/>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xdr:txBody>
    </xdr:sp>
    <xdr:clientData/>
  </xdr:twoCellAnchor>
  <xdr:twoCellAnchor>
    <xdr:from>
      <xdr:col>4</xdr:col>
      <xdr:colOff>3194538</xdr:colOff>
      <xdr:row>18</xdr:row>
      <xdr:rowOff>37497</xdr:rowOff>
    </xdr:from>
    <xdr:to>
      <xdr:col>6</xdr:col>
      <xdr:colOff>6680</xdr:colOff>
      <xdr:row>19</xdr:row>
      <xdr:rowOff>86801</xdr:rowOff>
    </xdr:to>
    <xdr:sp macro="" textlink="">
      <xdr:nvSpPr>
        <xdr:cNvPr id="5" name="Avrundet rektangel 4">
          <a:hlinkClick xmlns:r="http://schemas.openxmlformats.org/officeDocument/2006/relationships" r:id="rId1"/>
          <a:extLst>
            <a:ext uri="{FF2B5EF4-FFF2-40B4-BE49-F238E27FC236}">
              <a16:creationId xmlns:a16="http://schemas.microsoft.com/office/drawing/2014/main" xmlns="" id="{00000000-0008-0000-0A00-000005000000}"/>
            </a:ext>
          </a:extLst>
        </xdr:cNvPr>
        <xdr:cNvSpPr/>
      </xdr:nvSpPr>
      <xdr:spPr>
        <a:xfrm>
          <a:off x="4095750" y="3510459"/>
          <a:ext cx="2014257" cy="232477"/>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257736</xdr:colOff>
      <xdr:row>45</xdr:row>
      <xdr:rowOff>134471</xdr:rowOff>
    </xdr:from>
    <xdr:to>
      <xdr:col>7</xdr:col>
      <xdr:colOff>0</xdr:colOff>
      <xdr:row>71</xdr:row>
      <xdr:rowOff>168089</xdr:rowOff>
    </xdr:to>
    <xdr:sp macro="" textlink="">
      <xdr:nvSpPr>
        <xdr:cNvPr id="2" name="Rektangel 1">
          <a:extLst>
            <a:ext uri="{FF2B5EF4-FFF2-40B4-BE49-F238E27FC236}">
              <a16:creationId xmlns:a16="http://schemas.microsoft.com/office/drawing/2014/main" xmlns="" id="{00000000-0008-0000-0B00-000002000000}"/>
            </a:ext>
          </a:extLst>
        </xdr:cNvPr>
        <xdr:cNvSpPr/>
      </xdr:nvSpPr>
      <xdr:spPr>
        <a:xfrm>
          <a:off x="257736" y="8796618"/>
          <a:ext cx="5009029" cy="4695265"/>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a:p>
          <a:pPr algn="l"/>
          <a:endParaRPr lang="nb-NO" sz="1100">
            <a:solidFill>
              <a:sysClr val="windowText" lastClr="000000"/>
            </a:solidFill>
          </a:endParaRPr>
        </a:p>
      </xdr:txBody>
    </xdr:sp>
    <xdr:clientData/>
  </xdr:twoCellAnchor>
  <xdr:twoCellAnchor>
    <xdr:from>
      <xdr:col>4</xdr:col>
      <xdr:colOff>2353235</xdr:colOff>
      <xdr:row>43</xdr:row>
      <xdr:rowOff>56029</xdr:rowOff>
    </xdr:from>
    <xdr:to>
      <xdr:col>7</xdr:col>
      <xdr:colOff>0</xdr:colOff>
      <xdr:row>44</xdr:row>
      <xdr:rowOff>105333</xdr:rowOff>
    </xdr:to>
    <xdr:sp macro="" textlink="">
      <xdr:nvSpPr>
        <xdr:cNvPr id="5" name="Avrundet rektangel 4">
          <a:hlinkClick xmlns:r="http://schemas.openxmlformats.org/officeDocument/2006/relationships" r:id="rId1"/>
          <a:extLst>
            <a:ext uri="{FF2B5EF4-FFF2-40B4-BE49-F238E27FC236}">
              <a16:creationId xmlns:a16="http://schemas.microsoft.com/office/drawing/2014/main" xmlns="" id="{00000000-0008-0000-0B00-000005000000}"/>
            </a:ext>
          </a:extLst>
        </xdr:cNvPr>
        <xdr:cNvSpPr/>
      </xdr:nvSpPr>
      <xdr:spPr>
        <a:xfrm>
          <a:off x="3227294" y="8045823"/>
          <a:ext cx="2019860" cy="228598"/>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2913528</xdr:colOff>
      <xdr:row>32</xdr:row>
      <xdr:rowOff>56030</xdr:rowOff>
    </xdr:from>
    <xdr:to>
      <xdr:col>4</xdr:col>
      <xdr:colOff>941293</xdr:colOff>
      <xdr:row>33</xdr:row>
      <xdr:rowOff>89647</xdr:rowOff>
    </xdr:to>
    <xdr:sp macro="" textlink="">
      <xdr:nvSpPr>
        <xdr:cNvPr id="2" name="Avrundet rektangel 1">
          <a:hlinkClick xmlns:r="http://schemas.openxmlformats.org/officeDocument/2006/relationships" r:id="rId1"/>
          <a:extLst>
            <a:ext uri="{FF2B5EF4-FFF2-40B4-BE49-F238E27FC236}">
              <a16:creationId xmlns:a16="http://schemas.microsoft.com/office/drawing/2014/main" xmlns="" id="{00000000-0008-0000-0C00-000002000000}"/>
            </a:ext>
          </a:extLst>
        </xdr:cNvPr>
        <xdr:cNvSpPr/>
      </xdr:nvSpPr>
      <xdr:spPr>
        <a:xfrm>
          <a:off x="3496234" y="6084795"/>
          <a:ext cx="1994647" cy="212911"/>
        </a:xfrm>
        <a:prstGeom prst="roundRect">
          <a:avLst/>
        </a:prstGeom>
        <a:solidFill>
          <a:srgbClr val="00206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nb-NO" sz="700" b="1">
              <a:latin typeface="Verdana" panose="020B0604030504040204" pitchFamily="34" charset="0"/>
              <a:ea typeface="Verdana" panose="020B0604030504040204" pitchFamily="34" charset="0"/>
              <a:cs typeface="Verdana" panose="020B0604030504040204" pitchFamily="34" charset="0"/>
            </a:rPr>
            <a:t>Back to table of contents</a:t>
          </a:r>
        </a:p>
      </xdr:txBody>
    </xdr:sp>
    <xdr:clientData/>
  </xdr:twoCellAnchor>
  <xdr:twoCellAnchor>
    <xdr:from>
      <xdr:col>0</xdr:col>
      <xdr:colOff>246530</xdr:colOff>
      <xdr:row>34</xdr:row>
      <xdr:rowOff>0</xdr:rowOff>
    </xdr:from>
    <xdr:to>
      <xdr:col>4</xdr:col>
      <xdr:colOff>705971</xdr:colOff>
      <xdr:row>60</xdr:row>
      <xdr:rowOff>33618</xdr:rowOff>
    </xdr:to>
    <xdr:sp macro="" textlink="">
      <xdr:nvSpPr>
        <xdr:cNvPr id="4" name="Rektangel 3">
          <a:extLst>
            <a:ext uri="{FF2B5EF4-FFF2-40B4-BE49-F238E27FC236}">
              <a16:creationId xmlns:a16="http://schemas.microsoft.com/office/drawing/2014/main" xmlns="" id="{00000000-0008-0000-0C00-000004000000}"/>
            </a:ext>
          </a:extLst>
        </xdr:cNvPr>
        <xdr:cNvSpPr/>
      </xdr:nvSpPr>
      <xdr:spPr>
        <a:xfrm>
          <a:off x="246530" y="5505450"/>
          <a:ext cx="3507441" cy="4243668"/>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nb-NO" sz="1100" b="1">
              <a:solidFill>
                <a:sysClr val="windowText" lastClr="000000"/>
              </a:solidFill>
            </a:rPr>
            <a:t>Comments:</a:t>
          </a:r>
        </a:p>
        <a:p>
          <a:pPr algn="l"/>
          <a:endParaRPr lang="nb-NO"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SREGNSKAPSRAPPORTER\Dagsbalansen\DB01-08-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Bal%20Sheet,%20P&amp;L%20v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AD37997\FINANPAK\DAGSBA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gr12mdr."/>
      <sheetName val="Kommentar"/>
      <sheetName val="DiagrUtlån"/>
      <sheetName val="DiagrInnskudd"/>
      <sheetName val="Tabell"/>
      <sheetName val="Grunnlag"/>
      <sheetName val="Verdiberegning før skatt"/>
      <sheetName val="DiagrUtl?n"/>
      <sheetName val="Verdiberegning f?r skatt"/>
      <sheetName val="Utvikling nettonedskrivninger"/>
      <sheetName val="beh_1010"/>
      <sheetName val="beh_1110"/>
      <sheetName val="beh_1210"/>
      <sheetName val="beh_211"/>
      <sheetName val="31.07.2010"/>
      <sheetName val="beh_511"/>
      <sheetName val="beh_611"/>
      <sheetName val="beh_0710"/>
      <sheetName val="beh_0810"/>
      <sheetName val="beh_910"/>
      <sheetName val="31.08.gml"/>
      <sheetName val="Gjeld_311210"/>
      <sheetName val="Gjeld_280211"/>
      <sheetName val="beh_0811"/>
      <sheetName val="beh_311"/>
      <sheetName val="beh_411"/>
      <sheetName val="beh_711"/>
      <sheetName val="Gjeld_3103.2011"/>
      <sheetName val="Gjeld_2904.2011"/>
      <sheetName val="Gjeld_31.05.2011"/>
      <sheetName val="beh_0911"/>
      <sheetName val="beh_1011"/>
      <sheetName val="beh_1111"/>
      <sheetName val="beh_1211"/>
      <sheetName val="310_beh_1011"/>
      <sheetName val="310_beh_1211"/>
    </sheetNames>
    <sheetDataSet>
      <sheetData sheetId="0" refreshError="1"/>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 Cap"/>
      <sheetName val="Market_Cap"/>
      <sheetName val="Tabell"/>
    </sheetNames>
    <sheetDataSet>
      <sheetData sheetId="0" refreshError="1">
        <row r="22">
          <cell r="A22">
            <v>36431</v>
          </cell>
          <cell r="B22" t="str">
            <v>EUR</v>
          </cell>
        </row>
        <row r="23">
          <cell r="A23" t="str">
            <v>USD</v>
          </cell>
          <cell r="B23">
            <v>0.95248073607711292</v>
          </cell>
        </row>
        <row r="24">
          <cell r="A24" t="str">
            <v>Spot rate</v>
          </cell>
        </row>
        <row r="25">
          <cell r="A25">
            <v>36341</v>
          </cell>
          <cell r="B25" t="str">
            <v>EUR</v>
          </cell>
        </row>
        <row r="26">
          <cell r="A26" t="str">
            <v>USD</v>
          </cell>
          <cell r="B26">
            <v>0.969678163817429</v>
          </cell>
        </row>
        <row r="28">
          <cell r="A28">
            <v>36250</v>
          </cell>
          <cell r="B28" t="str">
            <v>EUR</v>
          </cell>
        </row>
        <row r="29">
          <cell r="A29" t="str">
            <v>USD</v>
          </cell>
          <cell r="B29">
            <v>0.92635479388605835</v>
          </cell>
        </row>
        <row r="31">
          <cell r="A31">
            <v>36161</v>
          </cell>
          <cell r="B31" t="str">
            <v>EUR</v>
          </cell>
        </row>
        <row r="32">
          <cell r="A32" t="str">
            <v>USD</v>
          </cell>
          <cell r="B32">
            <v>0.85164367228751492</v>
          </cell>
        </row>
        <row r="34">
          <cell r="A34">
            <v>36068</v>
          </cell>
          <cell r="B34" t="str">
            <v>XEU</v>
          </cell>
        </row>
        <row r="35">
          <cell r="A35" t="str">
            <v>USD</v>
          </cell>
          <cell r="B35">
            <v>0.84925690021231426</v>
          </cell>
        </row>
        <row r="37">
          <cell r="A37">
            <v>35976</v>
          </cell>
          <cell r="B37" t="str">
            <v>XEU</v>
          </cell>
        </row>
        <row r="38">
          <cell r="A38" t="str">
            <v>USD</v>
          </cell>
          <cell r="B38">
            <v>0.91082976591675024</v>
          </cell>
        </row>
        <row r="40">
          <cell r="A40">
            <v>35885</v>
          </cell>
          <cell r="B40" t="str">
            <v>XEU</v>
          </cell>
        </row>
        <row r="41">
          <cell r="A41" t="str">
            <v>USD</v>
          </cell>
          <cell r="B41">
            <v>0.93005952380952384</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ktoplan"/>
      <sheetName val="In01"/>
      <sheetName val="In00"/>
      <sheetName val="In99"/>
      <sheetName val="Val.kurs"/>
      <sheetName val="Avst01"/>
      <sheetName val="Avst98"/>
      <sheetName val="Sammenlign"/>
      <sheetName val="DiaSam"/>
      <sheetName val="INPUT 5-10"/>
      <sheetName val="G.N.S Resultat 01"/>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305"/>
  <sheetViews>
    <sheetView zoomScale="85" zoomScaleNormal="85" workbookViewId="0">
      <selection activeCell="E26" sqref="E26"/>
    </sheetView>
  </sheetViews>
  <sheetFormatPr baseColWidth="10" defaultColWidth="11.42578125" defaultRowHeight="12.75" x14ac:dyDescent="0.2"/>
  <cols>
    <col min="1" max="2" width="13.5703125" style="275" customWidth="1"/>
    <col min="3" max="3" width="14.140625" style="275" customWidth="1"/>
    <col min="4" max="16384" width="11.42578125" style="275"/>
  </cols>
  <sheetData>
    <row r="1" spans="2:2" ht="14.25" customHeight="1" x14ac:dyDescent="0.2"/>
    <row r="2" spans="2:2" ht="14.25" customHeight="1" x14ac:dyDescent="0.2"/>
    <row r="3" spans="2:2" ht="14.25" customHeight="1" x14ac:dyDescent="0.25">
      <c r="B3" s="274"/>
    </row>
    <row r="4" spans="2:2" ht="14.25" customHeight="1" x14ac:dyDescent="0.2"/>
    <row r="5" spans="2:2" ht="14.25" customHeight="1" x14ac:dyDescent="0.2">
      <c r="B5" s="277"/>
    </row>
    <row r="6" spans="2:2" ht="14.25" customHeight="1" x14ac:dyDescent="0.2"/>
    <row r="7" spans="2:2" ht="14.25" customHeight="1" x14ac:dyDescent="0.2">
      <c r="B7" s="273"/>
    </row>
    <row r="8" spans="2:2" ht="14.25" customHeight="1" x14ac:dyDescent="0.2"/>
    <row r="9" spans="2:2" ht="14.25" customHeight="1" x14ac:dyDescent="0.2"/>
    <row r="10" spans="2:2" ht="14.25" customHeight="1" x14ac:dyDescent="0.2"/>
    <row r="11" spans="2:2" ht="14.25" customHeight="1" x14ac:dyDescent="0.2"/>
    <row r="12" spans="2:2" ht="14.25" customHeight="1" x14ac:dyDescent="0.2"/>
    <row r="13" spans="2:2" ht="14.25" customHeight="1" x14ac:dyDescent="0.2"/>
    <row r="14" spans="2:2" ht="14.25" customHeight="1" x14ac:dyDescent="0.2"/>
    <row r="15" spans="2:2" ht="14.25" customHeight="1" x14ac:dyDescent="0.2"/>
    <row r="16" spans="2:2" ht="14.25" customHeight="1" x14ac:dyDescent="0.2"/>
    <row r="17" spans="2:2" ht="14.25" customHeight="1" x14ac:dyDescent="0.2"/>
    <row r="18" spans="2:2" ht="7.5" customHeight="1" x14ac:dyDescent="0.2"/>
    <row r="19" spans="2:2" ht="25.5" customHeight="1" x14ac:dyDescent="0.3">
      <c r="B19" s="492"/>
    </row>
    <row r="20" spans="2:2" ht="14.25" customHeight="1" x14ac:dyDescent="0.2"/>
    <row r="21" spans="2:2" ht="14.25" customHeight="1" x14ac:dyDescent="0.2"/>
    <row r="22" spans="2:2" ht="14.25" customHeight="1" x14ac:dyDescent="0.2"/>
    <row r="23" spans="2:2" ht="14.25" customHeight="1" x14ac:dyDescent="0.2"/>
    <row r="24" spans="2:2" ht="14.25" customHeight="1" x14ac:dyDescent="0.2"/>
    <row r="25" spans="2:2" ht="14.25" customHeight="1" x14ac:dyDescent="0.2"/>
    <row r="26" spans="2:2" ht="14.25" customHeight="1" x14ac:dyDescent="0.2"/>
    <row r="27" spans="2:2" ht="14.25" customHeight="1" x14ac:dyDescent="0.2"/>
    <row r="28" spans="2:2" ht="14.25" customHeight="1" x14ac:dyDescent="0.2"/>
    <row r="29" spans="2:2" ht="14.25" customHeight="1" x14ac:dyDescent="0.2"/>
    <row r="30" spans="2:2" ht="14.25" customHeight="1" x14ac:dyDescent="0.2"/>
    <row r="31" spans="2:2" ht="14.25" customHeight="1" x14ac:dyDescent="0.2"/>
    <row r="32" spans="2: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sheetData>
  <pageMargins left="0.70866141732283472" right="0.70866141732283472" top="0.74803149606299213" bottom="0.74803149606299213" header="0.31496062992125984" footer="0.31496062992125984"/>
  <pageSetup paperSize="9" orientation="portrait" horizontalDpi="144" verticalDpi="14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N36"/>
  <sheetViews>
    <sheetView zoomScale="120" zoomScaleNormal="120" workbookViewId="0">
      <selection activeCell="F43" sqref="F43"/>
    </sheetView>
  </sheetViews>
  <sheetFormatPr baseColWidth="10" defaultColWidth="11.42578125" defaultRowHeight="14.25" x14ac:dyDescent="0.2"/>
  <cols>
    <col min="1" max="2" width="4.28515625" style="368" customWidth="1"/>
    <col min="3" max="3" width="45.28515625" style="368" customWidth="1"/>
    <col min="4" max="14" width="14.28515625" style="368" customWidth="1"/>
    <col min="15" max="16384" width="11.42578125" style="368"/>
  </cols>
  <sheetData>
    <row r="1" spans="1:14" ht="18.75" customHeight="1" x14ac:dyDescent="0.2"/>
    <row r="2" spans="1:14" ht="18.75" customHeight="1" x14ac:dyDescent="0.2">
      <c r="A2" s="388" t="s">
        <v>2</v>
      </c>
      <c r="B2" s="431"/>
      <c r="C2" s="431"/>
      <c r="D2" s="429"/>
      <c r="E2" s="429"/>
      <c r="F2" s="429"/>
      <c r="G2" s="429"/>
      <c r="H2" s="429"/>
      <c r="I2" s="429"/>
      <c r="J2" s="429"/>
      <c r="K2" s="429"/>
    </row>
    <row r="3" spans="1:14" ht="14.25" customHeight="1" x14ac:dyDescent="0.2">
      <c r="A3" s="388"/>
      <c r="B3" s="431"/>
      <c r="C3" s="431"/>
      <c r="D3" s="429"/>
      <c r="E3" s="429"/>
      <c r="F3" s="429"/>
      <c r="G3" s="429"/>
      <c r="H3" s="429"/>
      <c r="I3" s="429"/>
      <c r="J3" s="429"/>
      <c r="K3" s="429"/>
    </row>
    <row r="4" spans="1:14" ht="14.25" customHeight="1" x14ac:dyDescent="0.2">
      <c r="A4" s="388"/>
      <c r="B4" s="387" t="s">
        <v>453</v>
      </c>
      <c r="C4" s="430"/>
      <c r="D4" s="429"/>
      <c r="E4" s="429"/>
      <c r="F4" s="429"/>
      <c r="G4" s="429"/>
      <c r="H4" s="429"/>
      <c r="I4" s="429"/>
      <c r="J4" s="429"/>
      <c r="K4" s="429"/>
    </row>
    <row r="5" spans="1:14" ht="14.25" customHeight="1" thickBot="1" x14ac:dyDescent="0.25">
      <c r="A5" s="388"/>
      <c r="B5" s="413"/>
      <c r="C5" s="413"/>
      <c r="D5" s="413"/>
      <c r="E5" s="413"/>
      <c r="F5" s="413"/>
      <c r="G5" s="413"/>
      <c r="H5" s="413"/>
      <c r="I5" s="413"/>
      <c r="J5" s="413"/>
      <c r="K5" s="413"/>
      <c r="L5" s="413"/>
      <c r="M5" s="413"/>
      <c r="N5" s="413"/>
    </row>
    <row r="6" spans="1:14" ht="14.25" customHeight="1" x14ac:dyDescent="0.2">
      <c r="B6" s="413"/>
      <c r="C6" s="413"/>
      <c r="D6" s="428" t="s">
        <v>17</v>
      </c>
      <c r="E6" s="427" t="s">
        <v>18</v>
      </c>
      <c r="F6" s="427" t="s">
        <v>19</v>
      </c>
      <c r="G6" s="427" t="s">
        <v>31</v>
      </c>
      <c r="H6" s="427" t="s">
        <v>32</v>
      </c>
      <c r="I6" s="427" t="s">
        <v>33</v>
      </c>
      <c r="J6" s="427" t="s">
        <v>34</v>
      </c>
      <c r="K6" s="427" t="s">
        <v>69</v>
      </c>
    </row>
    <row r="7" spans="1:14" ht="14.25" customHeight="1" x14ac:dyDescent="0.2">
      <c r="B7" s="426"/>
      <c r="C7" s="426"/>
      <c r="D7" s="536" t="s">
        <v>475</v>
      </c>
      <c r="E7" s="537"/>
    </row>
    <row r="8" spans="1:14" ht="15" thickBot="1" x14ac:dyDescent="0.25">
      <c r="B8" s="425"/>
      <c r="C8" s="424"/>
      <c r="D8" s="370" t="s">
        <v>457</v>
      </c>
      <c r="E8" s="423" t="s">
        <v>591</v>
      </c>
      <c r="F8" s="423" t="s">
        <v>592</v>
      </c>
      <c r="G8" s="423" t="s">
        <v>593</v>
      </c>
      <c r="H8" s="423" t="s">
        <v>595</v>
      </c>
      <c r="I8" s="423" t="s">
        <v>596</v>
      </c>
      <c r="J8" s="423" t="s">
        <v>594</v>
      </c>
      <c r="K8" s="423" t="s">
        <v>30</v>
      </c>
    </row>
    <row r="9" spans="1:14" ht="14.25" customHeight="1" x14ac:dyDescent="0.2">
      <c r="B9" s="422">
        <v>1</v>
      </c>
      <c r="C9" s="421" t="s">
        <v>41</v>
      </c>
      <c r="D9" s="122"/>
      <c r="E9" s="123"/>
      <c r="F9" s="123"/>
      <c r="G9" s="123"/>
      <c r="H9" s="123"/>
      <c r="I9" s="123"/>
      <c r="J9" s="123"/>
      <c r="K9" s="123"/>
    </row>
    <row r="10" spans="1:14" ht="14.25" customHeight="1" x14ac:dyDescent="0.2">
      <c r="B10" s="420">
        <v>2</v>
      </c>
      <c r="C10" s="419" t="s">
        <v>42</v>
      </c>
      <c r="D10" s="124"/>
      <c r="E10" s="120"/>
      <c r="F10" s="120"/>
      <c r="G10" s="120"/>
      <c r="H10" s="120"/>
      <c r="I10" s="120"/>
      <c r="J10" s="120"/>
      <c r="K10" s="120"/>
    </row>
    <row r="11" spans="1:14" ht="14.25" customHeight="1" x14ac:dyDescent="0.2">
      <c r="B11" s="420">
        <v>3</v>
      </c>
      <c r="C11" s="419" t="s">
        <v>43</v>
      </c>
      <c r="D11" s="124">
        <v>23.841000000000001</v>
      </c>
      <c r="E11" s="120"/>
      <c r="F11" s="120"/>
      <c r="G11" s="120"/>
      <c r="H11" s="120"/>
      <c r="I11" s="120"/>
      <c r="J11" s="120"/>
      <c r="K11" s="120">
        <v>23.841318000000001</v>
      </c>
      <c r="L11" s="494"/>
    </row>
    <row r="12" spans="1:14" ht="14.25" customHeight="1" x14ac:dyDescent="0.2">
      <c r="B12" s="420">
        <v>4</v>
      </c>
      <c r="C12" s="419" t="s">
        <v>46</v>
      </c>
      <c r="D12" s="124">
        <f>214567.485+455.97466</f>
        <v>215023.45965999999</v>
      </c>
      <c r="E12" s="120"/>
      <c r="F12" s="120"/>
      <c r="G12" s="120"/>
      <c r="H12" s="120"/>
      <c r="I12" s="120"/>
      <c r="J12" s="120"/>
      <c r="K12" s="120">
        <v>215023.459978</v>
      </c>
      <c r="L12" s="494"/>
    </row>
    <row r="13" spans="1:14" ht="14.25" customHeight="1" x14ac:dyDescent="0.2">
      <c r="B13" s="420">
        <v>5</v>
      </c>
      <c r="C13" s="419" t="s">
        <v>52</v>
      </c>
      <c r="D13" s="124"/>
      <c r="E13" s="168"/>
      <c r="F13" s="168"/>
      <c r="G13" s="168"/>
      <c r="H13" s="168"/>
      <c r="I13" s="168"/>
      <c r="J13" s="168"/>
      <c r="K13" s="168"/>
      <c r="L13" s="494"/>
    </row>
    <row r="14" spans="1:14" ht="14.25" customHeight="1" x14ac:dyDescent="0.2">
      <c r="B14" s="418">
        <v>6</v>
      </c>
      <c r="C14" s="417" t="s">
        <v>53</v>
      </c>
      <c r="D14" s="416">
        <f>SUM(D9:D13)</f>
        <v>215047.30065999998</v>
      </c>
      <c r="E14" s="416">
        <f t="shared" ref="E14:K14" si="0">SUM(E9:E13)</f>
        <v>0</v>
      </c>
      <c r="F14" s="416">
        <f t="shared" si="0"/>
        <v>0</v>
      </c>
      <c r="G14" s="416">
        <f t="shared" si="0"/>
        <v>0</v>
      </c>
      <c r="H14" s="416">
        <f t="shared" si="0"/>
        <v>0</v>
      </c>
      <c r="I14" s="416">
        <f t="shared" si="0"/>
        <v>0</v>
      </c>
      <c r="J14" s="416">
        <f t="shared" si="0"/>
        <v>0</v>
      </c>
      <c r="K14" s="416">
        <f t="shared" si="0"/>
        <v>215047.30129599999</v>
      </c>
      <c r="L14" s="494"/>
    </row>
    <row r="15" spans="1:14" ht="14.25" customHeight="1" x14ac:dyDescent="0.2">
      <c r="B15" s="420">
        <v>7</v>
      </c>
      <c r="C15" s="419" t="s">
        <v>41</v>
      </c>
      <c r="D15" s="124"/>
      <c r="E15" s="120"/>
      <c r="F15" s="120"/>
      <c r="G15" s="120"/>
      <c r="H15" s="120">
        <v>399.91135600000001</v>
      </c>
      <c r="I15" s="120"/>
      <c r="J15" s="120">
        <v>4474.1385309999996</v>
      </c>
      <c r="K15" s="120">
        <v>4874.0498870000001</v>
      </c>
      <c r="L15" s="494"/>
    </row>
    <row r="16" spans="1:14" ht="14.25" customHeight="1" x14ac:dyDescent="0.2">
      <c r="B16" s="420">
        <v>8</v>
      </c>
      <c r="C16" s="419" t="s">
        <v>54</v>
      </c>
      <c r="D16" s="124">
        <v>126.63800000000001</v>
      </c>
      <c r="E16" s="120"/>
      <c r="F16" s="120"/>
      <c r="G16" s="120"/>
      <c r="H16" s="120"/>
      <c r="I16" s="120"/>
      <c r="J16" s="120"/>
      <c r="K16" s="120">
        <v>126.638082</v>
      </c>
      <c r="L16" s="494"/>
    </row>
    <row r="17" spans="2:12" ht="14.25" customHeight="1" x14ac:dyDescent="0.2">
      <c r="B17" s="420">
        <v>9</v>
      </c>
      <c r="C17" s="419" t="s">
        <v>55</v>
      </c>
      <c r="D17" s="124">
        <v>155.07579999999999</v>
      </c>
      <c r="E17" s="120"/>
      <c r="F17" s="120"/>
      <c r="G17" s="120"/>
      <c r="H17" s="120"/>
      <c r="I17" s="120"/>
      <c r="J17" s="120">
        <v>1386.802874</v>
      </c>
      <c r="K17" s="120">
        <v>1541.878676</v>
      </c>
      <c r="L17" s="494"/>
    </row>
    <row r="18" spans="2:12" ht="14.25" customHeight="1" x14ac:dyDescent="0.2">
      <c r="B18" s="420">
        <v>10</v>
      </c>
      <c r="C18" s="419" t="s">
        <v>56</v>
      </c>
      <c r="D18" s="124"/>
      <c r="E18" s="120"/>
      <c r="F18" s="120"/>
      <c r="G18" s="120"/>
      <c r="H18" s="120"/>
      <c r="I18" s="120"/>
      <c r="J18" s="120">
        <v>364.479558</v>
      </c>
      <c r="K18" s="120">
        <v>364.479558</v>
      </c>
      <c r="L18" s="494"/>
    </row>
    <row r="19" spans="2:12" ht="14.25" customHeight="1" x14ac:dyDescent="0.2">
      <c r="B19" s="420">
        <v>11</v>
      </c>
      <c r="C19" s="419" t="s">
        <v>57</v>
      </c>
      <c r="D19" s="124"/>
      <c r="E19" s="120"/>
      <c r="F19" s="120"/>
      <c r="G19" s="120"/>
      <c r="H19" s="120"/>
      <c r="I19" s="120"/>
      <c r="J19" s="120"/>
      <c r="K19" s="120"/>
      <c r="L19" s="494"/>
    </row>
    <row r="20" spans="2:12" ht="14.25" customHeight="1" x14ac:dyDescent="0.2">
      <c r="B20" s="420">
        <v>12</v>
      </c>
      <c r="C20" s="419" t="s">
        <v>42</v>
      </c>
      <c r="D20" s="124">
        <v>15701.602999999999</v>
      </c>
      <c r="E20" s="120">
        <v>2240.480822</v>
      </c>
      <c r="F20" s="120">
        <f>K20-39002</f>
        <v>5437.1427899999981</v>
      </c>
      <c r="G20" s="120">
        <v>1115.9206240000001</v>
      </c>
      <c r="H20" s="120">
        <v>7663.0577400000002</v>
      </c>
      <c r="I20" s="120">
        <v>3655.3713630000002</v>
      </c>
      <c r="J20" s="120">
        <v>8625.2318379999997</v>
      </c>
      <c r="K20" s="120">
        <v>44439.142789999998</v>
      </c>
      <c r="L20" s="494"/>
    </row>
    <row r="21" spans="2:12" ht="14.25" customHeight="1" x14ac:dyDescent="0.2">
      <c r="B21" s="420">
        <v>13</v>
      </c>
      <c r="C21" s="419" t="s">
        <v>43</v>
      </c>
      <c r="D21" s="124"/>
      <c r="E21" s="120"/>
      <c r="F21" s="120"/>
      <c r="G21" s="120"/>
      <c r="H21" s="120"/>
      <c r="I21" s="120"/>
      <c r="J21" s="120"/>
      <c r="K21" s="120"/>
      <c r="L21" s="494"/>
    </row>
    <row r="22" spans="2:12" ht="14.25" customHeight="1" x14ac:dyDescent="0.2">
      <c r="B22" s="420">
        <v>14</v>
      </c>
      <c r="C22" s="419" t="s">
        <v>46</v>
      </c>
      <c r="D22" s="124"/>
      <c r="E22" s="120"/>
      <c r="F22" s="120"/>
      <c r="G22" s="120"/>
      <c r="H22" s="120"/>
      <c r="I22" s="120"/>
      <c r="J22" s="120"/>
      <c r="K22" s="120"/>
      <c r="L22" s="494"/>
    </row>
    <row r="23" spans="2:12" ht="14.25" customHeight="1" x14ac:dyDescent="0.2">
      <c r="B23" s="420">
        <v>15</v>
      </c>
      <c r="C23" s="419" t="s">
        <v>75</v>
      </c>
      <c r="D23" s="124">
        <v>10.321778999999999</v>
      </c>
      <c r="E23" s="120"/>
      <c r="F23" s="120"/>
      <c r="G23" s="120"/>
      <c r="H23" s="120"/>
      <c r="I23" s="120"/>
      <c r="J23" s="120"/>
      <c r="K23" s="120">
        <v>10.321778999999999</v>
      </c>
      <c r="L23" s="494"/>
    </row>
    <row r="24" spans="2:12" ht="14.25" customHeight="1" x14ac:dyDescent="0.2">
      <c r="B24" s="420">
        <v>16</v>
      </c>
      <c r="C24" s="419" t="s">
        <v>61</v>
      </c>
      <c r="D24" s="124"/>
      <c r="E24" s="120"/>
      <c r="F24" s="120"/>
      <c r="G24" s="120"/>
      <c r="H24" s="120"/>
      <c r="I24" s="120"/>
      <c r="J24" s="120"/>
      <c r="K24" s="120"/>
      <c r="L24" s="494"/>
    </row>
    <row r="25" spans="2:12" ht="14.25" customHeight="1" x14ac:dyDescent="0.2">
      <c r="B25" s="420">
        <v>17</v>
      </c>
      <c r="C25" s="419" t="s">
        <v>474</v>
      </c>
      <c r="D25" s="124"/>
      <c r="E25" s="120"/>
      <c r="F25" s="120"/>
      <c r="G25" s="120"/>
      <c r="H25" s="120"/>
      <c r="I25" s="120"/>
      <c r="J25" s="120"/>
      <c r="K25" s="120"/>
      <c r="L25" s="494"/>
    </row>
    <row r="26" spans="2:12" ht="14.25" customHeight="1" x14ac:dyDescent="0.2">
      <c r="B26" s="420">
        <v>18</v>
      </c>
      <c r="C26" s="419" t="s">
        <v>63</v>
      </c>
      <c r="D26" s="124">
        <v>9298.3799999999992</v>
      </c>
      <c r="E26" s="120">
        <v>1835.583969</v>
      </c>
      <c r="F26" s="120"/>
      <c r="G26" s="120"/>
      <c r="H26" s="120">
        <v>9927.3151980000002</v>
      </c>
      <c r="I26" s="120"/>
      <c r="J26" s="120">
        <v>1109.071087</v>
      </c>
      <c r="K26" s="120">
        <v>22170.350372000001</v>
      </c>
      <c r="L26" s="494"/>
    </row>
    <row r="27" spans="2:12" ht="14.25" customHeight="1" x14ac:dyDescent="0.2">
      <c r="B27" s="420">
        <v>19</v>
      </c>
      <c r="C27" s="419" t="s">
        <v>64</v>
      </c>
      <c r="D27" s="124"/>
      <c r="E27" s="120"/>
      <c r="F27" s="120"/>
      <c r="G27" s="120"/>
      <c r="H27" s="120"/>
      <c r="I27" s="120"/>
      <c r="J27" s="120"/>
      <c r="K27" s="120"/>
      <c r="L27" s="494"/>
    </row>
    <row r="28" spans="2:12" ht="14.25" customHeight="1" x14ac:dyDescent="0.2">
      <c r="B28" s="420">
        <v>20</v>
      </c>
      <c r="C28" s="419" t="s">
        <v>65</v>
      </c>
      <c r="D28" s="124"/>
      <c r="E28" s="120"/>
      <c r="F28" s="120"/>
      <c r="G28" s="120"/>
      <c r="H28" s="120"/>
      <c r="I28" s="120"/>
      <c r="J28" s="120"/>
      <c r="K28" s="120"/>
      <c r="L28" s="494"/>
    </row>
    <row r="29" spans="2:12" ht="14.25" customHeight="1" x14ac:dyDescent="0.2">
      <c r="B29" s="420">
        <v>21</v>
      </c>
      <c r="C29" s="419" t="s">
        <v>66</v>
      </c>
      <c r="D29" s="124"/>
      <c r="E29" s="120"/>
      <c r="F29" s="120"/>
      <c r="G29" s="120"/>
      <c r="H29" s="120"/>
      <c r="I29" s="120"/>
      <c r="J29" s="120"/>
      <c r="K29" s="120"/>
      <c r="L29" s="494"/>
    </row>
    <row r="30" spans="2:12" ht="14.25" customHeight="1" x14ac:dyDescent="0.2">
      <c r="B30" s="420">
        <v>22</v>
      </c>
      <c r="C30" s="419" t="s">
        <v>67</v>
      </c>
      <c r="D30" s="124">
        <v>4630.7960000000003</v>
      </c>
      <c r="E30" s="453"/>
      <c r="F30" s="453"/>
      <c r="G30" s="453"/>
      <c r="H30" s="453"/>
      <c r="I30" s="453"/>
      <c r="J30" s="453"/>
      <c r="K30" s="453">
        <v>4630.7963209999998</v>
      </c>
      <c r="L30" s="494"/>
    </row>
    <row r="31" spans="2:12" ht="14.25" customHeight="1" x14ac:dyDescent="0.2">
      <c r="B31" s="418">
        <v>23</v>
      </c>
      <c r="C31" s="417" t="s">
        <v>68</v>
      </c>
      <c r="D31" s="416">
        <f>SUM(D15:D30)</f>
        <v>29922.814578999998</v>
      </c>
      <c r="E31" s="416">
        <f t="shared" ref="E31:J31" si="1">SUM(E15:E30)</f>
        <v>4076.0647909999998</v>
      </c>
      <c r="F31" s="416">
        <f t="shared" si="1"/>
        <v>5437.1427899999981</v>
      </c>
      <c r="G31" s="416">
        <f t="shared" si="1"/>
        <v>1115.9206240000001</v>
      </c>
      <c r="H31" s="416">
        <f t="shared" si="1"/>
        <v>17990.284294000001</v>
      </c>
      <c r="I31" s="416">
        <f t="shared" si="1"/>
        <v>3655.3713630000002</v>
      </c>
      <c r="J31" s="416">
        <f t="shared" si="1"/>
        <v>15959.723888</v>
      </c>
      <c r="K31" s="168">
        <f>SUM(K15:K30)</f>
        <v>78157.657464999997</v>
      </c>
      <c r="L31" s="494"/>
    </row>
    <row r="32" spans="2:12" ht="14.25" customHeight="1" thickBot="1" x14ac:dyDescent="0.25">
      <c r="B32" s="415">
        <v>24</v>
      </c>
      <c r="C32" s="414" t="s">
        <v>30</v>
      </c>
      <c r="D32" s="169">
        <f>D31+D14</f>
        <v>244970.11523899998</v>
      </c>
      <c r="E32" s="169">
        <f t="shared" ref="E32:K32" si="2">E31+E14</f>
        <v>4076.0647909999998</v>
      </c>
      <c r="F32" s="169">
        <f t="shared" si="2"/>
        <v>5437.1427899999981</v>
      </c>
      <c r="G32" s="169">
        <f t="shared" si="2"/>
        <v>1115.9206240000001</v>
      </c>
      <c r="H32" s="169">
        <f t="shared" si="2"/>
        <v>17990.284294000001</v>
      </c>
      <c r="I32" s="169">
        <f t="shared" si="2"/>
        <v>3655.3713630000002</v>
      </c>
      <c r="J32" s="169">
        <f t="shared" si="2"/>
        <v>15959.723888</v>
      </c>
      <c r="K32" s="169">
        <f t="shared" si="2"/>
        <v>293204.95876099996</v>
      </c>
      <c r="L32" s="494"/>
    </row>
    <row r="33" spans="2:14" x14ac:dyDescent="0.2">
      <c r="B33" s="413"/>
      <c r="C33" s="413"/>
      <c r="D33" s="413"/>
      <c r="E33" s="413"/>
      <c r="F33" s="413"/>
      <c r="G33" s="413"/>
      <c r="H33" s="413"/>
      <c r="I33" s="413"/>
      <c r="J33" s="413"/>
      <c r="K33" s="413"/>
      <c r="L33" s="413"/>
      <c r="M33" s="413"/>
      <c r="N33" s="413"/>
    </row>
    <row r="34" spans="2:14" x14ac:dyDescent="0.2">
      <c r="B34" s="413"/>
      <c r="C34" s="413"/>
      <c r="D34" s="413"/>
      <c r="E34" s="413"/>
      <c r="F34" s="413"/>
      <c r="G34" s="413"/>
      <c r="H34" s="413"/>
      <c r="I34" s="413"/>
      <c r="J34" s="413"/>
      <c r="K34" s="413"/>
      <c r="L34" s="413"/>
      <c r="M34" s="413"/>
      <c r="N34" s="413"/>
    </row>
    <row r="35" spans="2:14" x14ac:dyDescent="0.2">
      <c r="B35" s="413"/>
      <c r="C35" s="413"/>
      <c r="D35" s="413"/>
      <c r="E35" s="413"/>
      <c r="F35" s="413"/>
      <c r="G35" s="413"/>
      <c r="H35" s="413"/>
      <c r="I35" s="413"/>
      <c r="J35" s="413"/>
      <c r="K35" s="413"/>
      <c r="L35" s="413"/>
      <c r="M35" s="413"/>
      <c r="N35" s="413"/>
    </row>
    <row r="36" spans="2:14" x14ac:dyDescent="0.2">
      <c r="B36" s="413"/>
      <c r="C36" s="413"/>
      <c r="D36" s="413"/>
      <c r="E36" s="413"/>
      <c r="F36" s="413"/>
      <c r="G36" s="413"/>
      <c r="H36" s="413"/>
      <c r="I36" s="413"/>
      <c r="J36" s="413"/>
      <c r="K36" s="413"/>
      <c r="L36" s="413"/>
      <c r="M36" s="413"/>
      <c r="N36" s="413"/>
    </row>
  </sheetData>
  <mergeCells count="1">
    <mergeCell ref="D7:E7"/>
  </mergeCells>
  <pageMargins left="0.7" right="0.7" top="0.75" bottom="0.75" header="0.3" footer="0.3"/>
  <pageSetup paperSize="9" scale="42" orientation="portrait" verticalDpi="144"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tabColor rgb="FF92D050"/>
    <pageSetUpPr fitToPage="1"/>
  </sheetPr>
  <dimension ref="A1:AA31"/>
  <sheetViews>
    <sheetView zoomScaleNormal="100" workbookViewId="0">
      <selection activeCell="Y13" sqref="Y13"/>
    </sheetView>
  </sheetViews>
  <sheetFormatPr baseColWidth="10" defaultColWidth="11.42578125" defaultRowHeight="14.25" x14ac:dyDescent="0.2"/>
  <cols>
    <col min="1" max="2" width="4.28515625" style="25" customWidth="1"/>
    <col min="3" max="3" width="45.28515625" style="25" bestFit="1" customWidth="1"/>
    <col min="4" max="25" width="7.28515625" style="25" customWidth="1"/>
    <col min="26" max="26" width="11.85546875" style="25" bestFit="1" customWidth="1"/>
    <col min="27" max="27" width="12" style="25" bestFit="1" customWidth="1"/>
    <col min="28" max="16384" width="11.42578125" style="25"/>
  </cols>
  <sheetData>
    <row r="1" spans="1:27" ht="18.75" customHeight="1" x14ac:dyDescent="0.2"/>
    <row r="2" spans="1:27" ht="18.75" customHeight="1" x14ac:dyDescent="0.2">
      <c r="A2" s="26" t="s">
        <v>3</v>
      </c>
      <c r="B2" s="27"/>
      <c r="C2" s="27"/>
      <c r="D2" s="28"/>
      <c r="E2" s="28"/>
      <c r="F2" s="28"/>
      <c r="G2" s="28"/>
      <c r="H2" s="28"/>
      <c r="L2" s="27"/>
    </row>
    <row r="3" spans="1:27" ht="15" customHeight="1" x14ac:dyDescent="0.2">
      <c r="A3" s="26"/>
      <c r="B3" s="27"/>
      <c r="C3" s="27"/>
      <c r="D3" s="28"/>
      <c r="E3" s="28"/>
      <c r="F3" s="28"/>
      <c r="G3" s="28"/>
      <c r="H3" s="28"/>
      <c r="L3" s="27"/>
    </row>
    <row r="4" spans="1:27" ht="14.25" customHeight="1" x14ac:dyDescent="0.2">
      <c r="A4" s="26"/>
      <c r="B4" s="29" t="s">
        <v>454</v>
      </c>
      <c r="C4" s="30"/>
      <c r="D4" s="28"/>
      <c r="E4" s="28"/>
      <c r="F4" s="28"/>
      <c r="G4" s="28"/>
      <c r="H4" s="28"/>
      <c r="L4" s="30"/>
    </row>
    <row r="5" spans="1:27" ht="14.25" customHeight="1" thickBot="1" x14ac:dyDescent="0.25">
      <c r="A5" s="26"/>
      <c r="B5" s="28"/>
      <c r="C5" s="28"/>
      <c r="D5" s="28"/>
      <c r="E5" s="28"/>
      <c r="F5" s="28"/>
      <c r="G5" s="28"/>
      <c r="H5" s="28"/>
    </row>
    <row r="6" spans="1:27" ht="14.25" customHeight="1" x14ac:dyDescent="0.2">
      <c r="B6" s="28"/>
      <c r="C6" s="28"/>
      <c r="D6" s="63" t="s">
        <v>17</v>
      </c>
      <c r="E6" s="71" t="s">
        <v>18</v>
      </c>
      <c r="F6" s="71" t="s">
        <v>19</v>
      </c>
      <c r="G6" s="71" t="s">
        <v>31</v>
      </c>
      <c r="H6" s="71" t="s">
        <v>32</v>
      </c>
      <c r="I6" s="71" t="s">
        <v>33</v>
      </c>
      <c r="J6" s="71" t="s">
        <v>34</v>
      </c>
      <c r="K6" s="71" t="s">
        <v>69</v>
      </c>
      <c r="L6" s="71" t="s">
        <v>70</v>
      </c>
      <c r="M6" s="71" t="s">
        <v>71</v>
      </c>
      <c r="N6" s="71" t="s">
        <v>72</v>
      </c>
      <c r="O6" s="71" t="s">
        <v>73</v>
      </c>
      <c r="P6" s="71" t="s">
        <v>74</v>
      </c>
      <c r="Q6" s="71" t="s">
        <v>82</v>
      </c>
      <c r="R6" s="71" t="s">
        <v>83</v>
      </c>
      <c r="S6" s="71" t="s">
        <v>84</v>
      </c>
      <c r="T6" s="71" t="s">
        <v>85</v>
      </c>
      <c r="U6" s="71" t="s">
        <v>37</v>
      </c>
      <c r="V6" s="71" t="s">
        <v>86</v>
      </c>
      <c r="W6" s="442" t="s">
        <v>551</v>
      </c>
      <c r="X6" s="442" t="s">
        <v>87</v>
      </c>
      <c r="Y6" s="442" t="s">
        <v>552</v>
      </c>
      <c r="Z6" s="92" t="s">
        <v>553</v>
      </c>
    </row>
    <row r="7" spans="1:27" s="72" customFormat="1" ht="159.75" thickBot="1" x14ac:dyDescent="0.25">
      <c r="B7" s="171"/>
      <c r="C7" s="171"/>
      <c r="D7" s="185" t="s">
        <v>170</v>
      </c>
      <c r="E7" s="23" t="s">
        <v>171</v>
      </c>
      <c r="F7" s="23" t="s">
        <v>172</v>
      </c>
      <c r="G7" s="23" t="s">
        <v>173</v>
      </c>
      <c r="H7" s="23" t="s">
        <v>174</v>
      </c>
      <c r="I7" s="23" t="s">
        <v>175</v>
      </c>
      <c r="J7" s="23" t="s">
        <v>176</v>
      </c>
      <c r="K7" s="23" t="s">
        <v>177</v>
      </c>
      <c r="L7" s="23" t="s">
        <v>178</v>
      </c>
      <c r="M7" s="23" t="s">
        <v>179</v>
      </c>
      <c r="N7" s="23" t="s">
        <v>557</v>
      </c>
      <c r="O7" s="23" t="s">
        <v>180</v>
      </c>
      <c r="P7" s="23" t="s">
        <v>181</v>
      </c>
      <c r="Q7" s="23" t="s">
        <v>182</v>
      </c>
      <c r="R7" s="23" t="s">
        <v>183</v>
      </c>
      <c r="S7" s="23" t="s">
        <v>184</v>
      </c>
      <c r="T7" s="23" t="s">
        <v>185</v>
      </c>
      <c r="U7" s="23" t="s">
        <v>186</v>
      </c>
      <c r="V7" s="23" t="s">
        <v>187</v>
      </c>
      <c r="W7" s="443" t="s">
        <v>554</v>
      </c>
      <c r="X7" s="443" t="s">
        <v>555</v>
      </c>
      <c r="Y7" s="443" t="s">
        <v>556</v>
      </c>
      <c r="Z7" s="91" t="s">
        <v>188</v>
      </c>
    </row>
    <row r="8" spans="1:27" s="72" customFormat="1" ht="14.25" customHeight="1" x14ac:dyDescent="0.2">
      <c r="B8" s="63">
        <v>1</v>
      </c>
      <c r="C8" s="20" t="s">
        <v>41</v>
      </c>
      <c r="D8" s="122"/>
      <c r="E8" s="160"/>
      <c r="F8" s="160"/>
      <c r="G8" s="160"/>
      <c r="H8" s="160"/>
      <c r="I8" s="160"/>
      <c r="J8" s="160"/>
      <c r="K8" s="160"/>
      <c r="L8" s="160"/>
      <c r="M8" s="160"/>
      <c r="N8" s="160"/>
      <c r="O8" s="160"/>
      <c r="P8" s="160"/>
      <c r="Q8" s="160"/>
      <c r="R8" s="160"/>
      <c r="S8" s="160"/>
      <c r="T8" s="160"/>
      <c r="U8" s="160"/>
      <c r="V8" s="160"/>
      <c r="W8" s="162"/>
      <c r="X8" s="162"/>
      <c r="Y8" s="162"/>
      <c r="Z8" s="123"/>
    </row>
    <row r="9" spans="1:27" s="72" customFormat="1" ht="14.25" customHeight="1" x14ac:dyDescent="0.2">
      <c r="B9" s="64">
        <v>2</v>
      </c>
      <c r="C9" s="21" t="s">
        <v>42</v>
      </c>
      <c r="D9" s="124"/>
      <c r="E9" s="161"/>
      <c r="F9" s="161"/>
      <c r="G9" s="161"/>
      <c r="H9" s="161"/>
      <c r="I9" s="161"/>
      <c r="J9" s="161"/>
      <c r="K9" s="161"/>
      <c r="L9" s="161"/>
      <c r="M9" s="161"/>
      <c r="N9" s="161"/>
      <c r="O9" s="161"/>
      <c r="P9" s="161"/>
      <c r="Q9" s="161"/>
      <c r="R9" s="161"/>
      <c r="S9" s="161"/>
      <c r="T9" s="161"/>
      <c r="U9" s="161"/>
      <c r="V9" s="161"/>
      <c r="W9" s="163"/>
      <c r="X9" s="163"/>
      <c r="Y9" s="163"/>
      <c r="Z9" s="120"/>
    </row>
    <row r="10" spans="1:27" s="72" customFormat="1" ht="14.25" customHeight="1" x14ac:dyDescent="0.2">
      <c r="B10" s="64">
        <v>3</v>
      </c>
      <c r="C10" s="21" t="s">
        <v>43</v>
      </c>
      <c r="D10" s="124"/>
      <c r="E10" s="161"/>
      <c r="F10" s="161"/>
      <c r="G10" s="161"/>
      <c r="H10" s="161"/>
      <c r="I10" s="161"/>
      <c r="J10" s="161"/>
      <c r="K10" s="161"/>
      <c r="L10" s="161"/>
      <c r="M10" s="161"/>
      <c r="N10" s="161"/>
      <c r="O10" s="161"/>
      <c r="P10" s="161"/>
      <c r="Q10" s="161"/>
      <c r="R10" s="161"/>
      <c r="S10" s="161"/>
      <c r="T10" s="161"/>
      <c r="U10" s="161"/>
      <c r="V10" s="161"/>
      <c r="W10" s="163"/>
      <c r="X10" s="163">
        <v>42.92</v>
      </c>
      <c r="Y10" s="163"/>
      <c r="Z10" s="120">
        <f>SUM(X10:Y10)</f>
        <v>42.92</v>
      </c>
    </row>
    <row r="11" spans="1:27" s="72" customFormat="1" ht="14.25" customHeight="1" x14ac:dyDescent="0.2">
      <c r="B11" s="64">
        <v>4</v>
      </c>
      <c r="C11" s="21" t="s">
        <v>46</v>
      </c>
      <c r="D11" s="124"/>
      <c r="E11" s="161"/>
      <c r="F11" s="161"/>
      <c r="G11" s="161"/>
      <c r="H11" s="161"/>
      <c r="I11" s="161"/>
      <c r="J11" s="161"/>
      <c r="K11" s="161"/>
      <c r="L11" s="161"/>
      <c r="M11" s="161"/>
      <c r="N11" s="161"/>
      <c r="O11" s="161"/>
      <c r="P11" s="161"/>
      <c r="Q11" s="161"/>
      <c r="R11" s="161"/>
      <c r="S11" s="161"/>
      <c r="T11" s="161"/>
      <c r="U11" s="161"/>
      <c r="V11" s="161"/>
      <c r="W11" s="163"/>
      <c r="X11" s="163"/>
      <c r="Y11" s="163">
        <v>203081.19768000001</v>
      </c>
      <c r="Z11" s="120">
        <f>SUM(Y11)</f>
        <v>203081.19768000001</v>
      </c>
    </row>
    <row r="12" spans="1:27" s="72" customFormat="1" ht="14.25" customHeight="1" x14ac:dyDescent="0.2">
      <c r="B12" s="64">
        <v>5</v>
      </c>
      <c r="C12" s="21" t="s">
        <v>52</v>
      </c>
      <c r="D12" s="124"/>
      <c r="E12" s="161"/>
      <c r="F12" s="161"/>
      <c r="G12" s="161"/>
      <c r="H12" s="161"/>
      <c r="I12" s="161"/>
      <c r="J12" s="161"/>
      <c r="K12" s="161"/>
      <c r="L12" s="161"/>
      <c r="M12" s="161"/>
      <c r="N12" s="161"/>
      <c r="O12" s="161"/>
      <c r="P12" s="161"/>
      <c r="Q12" s="161"/>
      <c r="R12" s="161"/>
      <c r="S12" s="161"/>
      <c r="T12" s="161"/>
      <c r="U12" s="161"/>
      <c r="V12" s="161"/>
      <c r="W12" s="163"/>
      <c r="X12" s="163"/>
      <c r="Y12" s="163"/>
      <c r="Z12" s="120"/>
      <c r="AA12" s="495"/>
    </row>
    <row r="13" spans="1:27" s="72" customFormat="1" ht="14.25" customHeight="1" x14ac:dyDescent="0.2">
      <c r="B13" s="65">
        <v>6</v>
      </c>
      <c r="C13" s="22" t="s">
        <v>53</v>
      </c>
      <c r="D13" s="186"/>
      <c r="E13" s="166"/>
      <c r="F13" s="166"/>
      <c r="G13" s="166"/>
      <c r="H13" s="166"/>
      <c r="I13" s="167"/>
      <c r="J13" s="167"/>
      <c r="K13" s="167"/>
      <c r="L13" s="167"/>
      <c r="M13" s="167"/>
      <c r="N13" s="167"/>
      <c r="O13" s="167"/>
      <c r="P13" s="167"/>
      <c r="Q13" s="167"/>
      <c r="R13" s="167"/>
      <c r="S13" s="167"/>
      <c r="T13" s="167"/>
      <c r="U13" s="167"/>
      <c r="V13" s="167"/>
      <c r="W13" s="444"/>
      <c r="X13" s="444">
        <f>SUM(X8:X12)</f>
        <v>42.92</v>
      </c>
      <c r="Y13" s="444">
        <f>SUM(Y8:Y12)</f>
        <v>203081.19768000001</v>
      </c>
      <c r="Z13" s="168">
        <f>SUM(Z8:Z12)</f>
        <v>203124.11768000002</v>
      </c>
    </row>
    <row r="14" spans="1:27" s="72" customFormat="1" ht="14.25" customHeight="1" x14ac:dyDescent="0.2"/>
    <row r="15" spans="1:27" s="72" customFormat="1" ht="14.25" customHeight="1" x14ac:dyDescent="0.2"/>
    <row r="16" spans="1:27" s="72" customFormat="1" ht="14.25" customHeight="1" x14ac:dyDescent="0.2"/>
    <row r="17" s="72" customFormat="1" ht="14.25" customHeight="1" x14ac:dyDescent="0.2"/>
    <row r="18" s="72" customFormat="1" ht="14.25" customHeight="1" x14ac:dyDescent="0.2"/>
    <row r="19" s="72" customFormat="1" ht="14.25" customHeight="1" x14ac:dyDescent="0.2"/>
    <row r="20" s="72" customFormat="1" ht="14.25" customHeight="1" x14ac:dyDescent="0.2"/>
    <row r="21" s="72" customFormat="1" ht="14.25" customHeight="1" x14ac:dyDescent="0.2"/>
    <row r="22" s="72" customFormat="1" ht="14.25" customHeight="1" x14ac:dyDescent="0.2"/>
    <row r="23" s="72" customFormat="1" ht="14.25" customHeight="1" x14ac:dyDescent="0.2"/>
    <row r="24" s="72" customFormat="1" ht="14.25" customHeight="1" x14ac:dyDescent="0.2"/>
    <row r="25" s="72" customFormat="1" ht="14.25" customHeight="1" x14ac:dyDescent="0.2"/>
    <row r="26" s="72" customFormat="1" ht="14.25" customHeight="1" x14ac:dyDescent="0.2"/>
    <row r="27" s="72" customFormat="1" ht="14.25" customHeight="1" x14ac:dyDescent="0.2"/>
    <row r="28" s="72" customFormat="1" ht="14.25" customHeight="1" x14ac:dyDescent="0.2"/>
    <row r="29" s="72" customFormat="1" ht="14.25" customHeight="1" x14ac:dyDescent="0.2"/>
    <row r="30" s="72" customFormat="1" ht="14.25" customHeight="1" x14ac:dyDescent="0.2"/>
    <row r="31" s="72" customFormat="1" ht="14.25" customHeight="1" x14ac:dyDescent="0.2"/>
  </sheetData>
  <pageMargins left="0.7" right="0.7" top="0.75" bottom="0.75" header="0.3" footer="0.3"/>
  <pageSetup paperSize="9" scale="37"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tabColor rgb="FF92D050"/>
    <pageSetUpPr fitToPage="1"/>
  </sheetPr>
  <dimension ref="A1:I32"/>
  <sheetViews>
    <sheetView zoomScale="110" zoomScaleNormal="110" workbookViewId="0">
      <selection activeCell="H12" sqref="H12"/>
    </sheetView>
  </sheetViews>
  <sheetFormatPr baseColWidth="10" defaultColWidth="11.42578125" defaultRowHeight="14.25" x14ac:dyDescent="0.2"/>
  <cols>
    <col min="1" max="2" width="4.28515625" style="25" customWidth="1"/>
    <col min="3" max="3" width="45.28515625" style="25" bestFit="1" customWidth="1"/>
    <col min="4" max="9" width="14.28515625" style="25" customWidth="1"/>
    <col min="10" max="16384" width="11.42578125" style="25"/>
  </cols>
  <sheetData>
    <row r="1" spans="1:9" ht="18.75" customHeight="1" x14ac:dyDescent="0.2"/>
    <row r="2" spans="1:9" ht="18.75" customHeight="1" x14ac:dyDescent="0.2">
      <c r="A2" s="26" t="s">
        <v>4</v>
      </c>
      <c r="B2" s="27"/>
      <c r="C2" s="27"/>
      <c r="D2" s="28"/>
      <c r="E2" s="28"/>
      <c r="I2" s="27"/>
    </row>
    <row r="3" spans="1:9" ht="14.25" customHeight="1" x14ac:dyDescent="0.2">
      <c r="A3" s="26"/>
      <c r="B3" s="27"/>
      <c r="C3" s="27"/>
      <c r="D3" s="28"/>
      <c r="E3" s="28"/>
      <c r="I3" s="27"/>
    </row>
    <row r="4" spans="1:9" ht="14.25" customHeight="1" x14ac:dyDescent="0.2">
      <c r="A4" s="26"/>
      <c r="B4" s="29" t="s">
        <v>454</v>
      </c>
      <c r="C4" s="30"/>
      <c r="D4" s="28"/>
      <c r="E4" s="28"/>
      <c r="I4" s="30"/>
    </row>
    <row r="5" spans="1:9" ht="14.25" customHeight="1" thickBot="1" x14ac:dyDescent="0.25">
      <c r="A5" s="26"/>
      <c r="B5" s="27"/>
      <c r="C5" s="27"/>
      <c r="D5" s="28"/>
      <c r="E5" s="28"/>
    </row>
    <row r="6" spans="1:9" ht="14.25" customHeight="1" x14ac:dyDescent="0.2">
      <c r="B6" s="72"/>
      <c r="C6" s="72"/>
      <c r="D6" s="73" t="s">
        <v>17</v>
      </c>
      <c r="E6" s="34" t="s">
        <v>18</v>
      </c>
      <c r="F6" s="34" t="s">
        <v>19</v>
      </c>
      <c r="G6" s="34" t="s">
        <v>31</v>
      </c>
      <c r="H6" s="34" t="s">
        <v>32</v>
      </c>
      <c r="I6" s="61" t="s">
        <v>33</v>
      </c>
    </row>
    <row r="7" spans="1:9" ht="14.25" customHeight="1" x14ac:dyDescent="0.2">
      <c r="B7" s="74"/>
      <c r="C7" s="74"/>
      <c r="D7" s="538" t="s">
        <v>76</v>
      </c>
      <c r="E7" s="539"/>
      <c r="F7" s="539"/>
      <c r="G7" s="539"/>
      <c r="H7" s="539"/>
      <c r="I7" s="540"/>
    </row>
    <row r="8" spans="1:9" ht="14.25" customHeight="1" thickBot="1" x14ac:dyDescent="0.25">
      <c r="B8" s="75"/>
      <c r="C8" s="76"/>
      <c r="D8" s="77" t="s">
        <v>77</v>
      </c>
      <c r="E8" s="19" t="s">
        <v>78</v>
      </c>
      <c r="F8" s="19" t="s">
        <v>79</v>
      </c>
      <c r="G8" s="19" t="s">
        <v>80</v>
      </c>
      <c r="H8" s="19" t="s">
        <v>81</v>
      </c>
      <c r="I8" s="78" t="s">
        <v>30</v>
      </c>
    </row>
    <row r="9" spans="1:9" ht="14.25" customHeight="1" x14ac:dyDescent="0.2">
      <c r="B9" s="63">
        <v>1</v>
      </c>
      <c r="C9" s="20" t="s">
        <v>41</v>
      </c>
      <c r="D9" s="122"/>
      <c r="E9" s="160"/>
      <c r="F9" s="160"/>
      <c r="G9" s="160"/>
      <c r="H9" s="160"/>
      <c r="I9" s="123"/>
    </row>
    <row r="10" spans="1:9" ht="14.25" customHeight="1" x14ac:dyDescent="0.2">
      <c r="B10" s="64">
        <v>2</v>
      </c>
      <c r="C10" s="21" t="s">
        <v>42</v>
      </c>
      <c r="D10" s="124"/>
      <c r="E10" s="161"/>
      <c r="F10" s="161"/>
      <c r="G10" s="161"/>
      <c r="H10" s="161"/>
      <c r="I10" s="120"/>
    </row>
    <row r="11" spans="1:9" ht="14.25" customHeight="1" x14ac:dyDescent="0.2">
      <c r="B11" s="64">
        <v>3</v>
      </c>
      <c r="C11" s="21" t="s">
        <v>43</v>
      </c>
      <c r="D11" s="124"/>
      <c r="E11" s="161"/>
      <c r="F11" s="161"/>
      <c r="G11" s="161"/>
      <c r="H11" s="161"/>
      <c r="I11" s="120"/>
    </row>
    <row r="12" spans="1:9" ht="14.25" customHeight="1" x14ac:dyDescent="0.2">
      <c r="B12" s="64">
        <v>4</v>
      </c>
      <c r="C12" s="21" t="s">
        <v>46</v>
      </c>
      <c r="D12" s="124">
        <v>54463</v>
      </c>
      <c r="E12" s="161">
        <v>59.64</v>
      </c>
      <c r="F12" s="161">
        <v>1483.0966960000001</v>
      </c>
      <c r="G12" s="161">
        <v>147118.09717200001</v>
      </c>
      <c r="H12" s="161"/>
      <c r="I12" s="120">
        <f>SUM(D12:H12)</f>
        <v>203123.83386800002</v>
      </c>
    </row>
    <row r="13" spans="1:9" ht="14.25" customHeight="1" x14ac:dyDescent="0.2">
      <c r="B13" s="64">
        <v>5</v>
      </c>
      <c r="C13" s="21" t="s">
        <v>52</v>
      </c>
      <c r="D13" s="124"/>
      <c r="E13" s="167"/>
      <c r="F13" s="167"/>
      <c r="G13" s="167"/>
      <c r="H13" s="167"/>
      <c r="I13" s="168"/>
    </row>
    <row r="14" spans="1:9" ht="14.25" customHeight="1" thickBot="1" x14ac:dyDescent="0.25">
      <c r="B14" s="67">
        <v>6</v>
      </c>
      <c r="C14" s="70" t="s">
        <v>30</v>
      </c>
      <c r="D14" s="169">
        <f>D12</f>
        <v>54463</v>
      </c>
      <c r="E14" s="169">
        <f t="shared" ref="E14:I14" si="0">E12</f>
        <v>59.64</v>
      </c>
      <c r="F14" s="169">
        <f t="shared" si="0"/>
        <v>1483.0966960000001</v>
      </c>
      <c r="G14" s="169">
        <f t="shared" si="0"/>
        <v>147118.09717200001</v>
      </c>
      <c r="H14" s="169"/>
      <c r="I14" s="169">
        <f t="shared" si="0"/>
        <v>203123.83386800002</v>
      </c>
    </row>
    <row r="15" spans="1:9" ht="14.25" customHeight="1" x14ac:dyDescent="0.2"/>
    <row r="16" spans="1:9"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sheetData>
  <mergeCells count="1">
    <mergeCell ref="D7:I7"/>
  </mergeCells>
  <pageMargins left="0.7" right="0.7" top="0.75" bottom="0.75" header="0.3" footer="0.3"/>
  <pageSetup paperSize="9" scale="64"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1">
    <tabColor rgb="FF92D050"/>
    <pageSetUpPr fitToPage="1"/>
  </sheetPr>
  <dimension ref="A1:J25"/>
  <sheetViews>
    <sheetView topLeftCell="A6" zoomScale="130" zoomScaleNormal="130" workbookViewId="0">
      <selection activeCell="I32" sqref="I32"/>
    </sheetView>
  </sheetViews>
  <sheetFormatPr baseColWidth="10" defaultColWidth="11.42578125" defaultRowHeight="14.25" x14ac:dyDescent="0.2"/>
  <cols>
    <col min="1" max="2" width="4.28515625" style="25" customWidth="1"/>
    <col min="3" max="3" width="39.85546875" style="25" bestFit="1" customWidth="1"/>
    <col min="4" max="9" width="14.28515625" style="25" customWidth="1"/>
    <col min="10" max="16384" width="11.42578125" style="25"/>
  </cols>
  <sheetData>
    <row r="1" spans="1:10" ht="18.75" customHeight="1" x14ac:dyDescent="0.2"/>
    <row r="2" spans="1:10" ht="18.75" customHeight="1" x14ac:dyDescent="0.2">
      <c r="A2" s="26" t="s">
        <v>5</v>
      </c>
      <c r="B2" s="27"/>
      <c r="C2" s="27"/>
      <c r="D2" s="28"/>
      <c r="E2" s="28"/>
      <c r="F2" s="28"/>
      <c r="G2" s="28"/>
      <c r="H2" s="28"/>
      <c r="I2" s="28"/>
    </row>
    <row r="3" spans="1:10" ht="14.25" customHeight="1" x14ac:dyDescent="0.2">
      <c r="A3" s="26"/>
      <c r="B3" s="27"/>
      <c r="C3" s="27"/>
      <c r="D3" s="28"/>
      <c r="E3" s="28"/>
      <c r="F3" s="28"/>
      <c r="G3" s="28"/>
      <c r="H3" s="28"/>
      <c r="I3" s="28"/>
    </row>
    <row r="4" spans="1:10" ht="14.25" customHeight="1" x14ac:dyDescent="0.2">
      <c r="A4" s="26"/>
      <c r="B4" s="29" t="s">
        <v>453</v>
      </c>
      <c r="C4" s="30"/>
      <c r="D4" s="28"/>
      <c r="E4" s="28"/>
      <c r="F4" s="28"/>
      <c r="G4" s="28"/>
      <c r="H4" s="28"/>
      <c r="I4" s="28"/>
    </row>
    <row r="5" spans="1:10" ht="14.25" customHeight="1" thickBot="1" x14ac:dyDescent="0.25">
      <c r="A5" s="26"/>
      <c r="B5" s="27"/>
      <c r="C5" s="27"/>
      <c r="D5" s="36"/>
      <c r="E5" s="36"/>
      <c r="F5" s="36"/>
      <c r="G5" s="36"/>
      <c r="H5" s="36"/>
      <c r="I5" s="36"/>
    </row>
    <row r="6" spans="1:10" ht="14.25" customHeight="1" x14ac:dyDescent="0.2">
      <c r="B6" s="31"/>
      <c r="C6" s="32"/>
      <c r="D6" s="291" t="s">
        <v>17</v>
      </c>
      <c r="E6" s="292" t="s">
        <v>18</v>
      </c>
      <c r="F6" s="292" t="s">
        <v>19</v>
      </c>
      <c r="G6" s="293" t="s">
        <v>31</v>
      </c>
      <c r="H6" s="294" t="s">
        <v>32</v>
      </c>
      <c r="I6" s="92" t="s">
        <v>33</v>
      </c>
    </row>
    <row r="7" spans="1:10" ht="15" thickBot="1" x14ac:dyDescent="0.25">
      <c r="B7" s="35"/>
      <c r="C7" s="136"/>
      <c r="D7" s="532" t="s">
        <v>289</v>
      </c>
      <c r="E7" s="545"/>
      <c r="F7" s="546" t="s">
        <v>290</v>
      </c>
      <c r="G7" s="533"/>
      <c r="H7" s="541" t="s">
        <v>166</v>
      </c>
      <c r="I7" s="543" t="s">
        <v>106</v>
      </c>
    </row>
    <row r="8" spans="1:10" ht="18.75" thickBot="1" x14ac:dyDescent="0.25">
      <c r="B8" s="144"/>
      <c r="C8" s="136" t="s">
        <v>89</v>
      </c>
      <c r="D8" s="241" t="s">
        <v>126</v>
      </c>
      <c r="E8" s="97" t="s">
        <v>127</v>
      </c>
      <c r="F8" s="97" t="s">
        <v>126</v>
      </c>
      <c r="G8" s="242" t="s">
        <v>127</v>
      </c>
      <c r="H8" s="542"/>
      <c r="I8" s="544"/>
    </row>
    <row r="9" spans="1:10" ht="14.25" customHeight="1" x14ac:dyDescent="0.2">
      <c r="B9" s="79">
        <v>1</v>
      </c>
      <c r="C9" s="96" t="s">
        <v>41</v>
      </c>
      <c r="D9" s="41">
        <v>4874.0498870000001</v>
      </c>
      <c r="E9" s="42"/>
      <c r="F9" s="41">
        <v>4874.0498870000001</v>
      </c>
      <c r="G9" s="42"/>
      <c r="H9" s="42">
        <v>132.96387100000001</v>
      </c>
      <c r="I9" s="497">
        <f>H9/(F9+G9)</f>
        <v>2.7279956931634913E-2</v>
      </c>
    </row>
    <row r="10" spans="1:10" ht="14.25" customHeight="1" x14ac:dyDescent="0.2">
      <c r="B10" s="81">
        <v>2</v>
      </c>
      <c r="C10" s="89" t="s">
        <v>90</v>
      </c>
      <c r="D10" s="57">
        <v>126.63800000000001</v>
      </c>
      <c r="E10" s="58"/>
      <c r="F10" s="57">
        <v>126.63800000000001</v>
      </c>
      <c r="G10" s="58"/>
      <c r="H10" s="58">
        <v>316.59520400000002</v>
      </c>
      <c r="I10" s="432">
        <f t="shared" ref="I10:I25" si="0">H10/(F10+G10)</f>
        <v>2.500001610890886</v>
      </c>
      <c r="J10" s="496"/>
    </row>
    <row r="11" spans="1:10" ht="14.25" customHeight="1" x14ac:dyDescent="0.2">
      <c r="B11" s="81">
        <v>3</v>
      </c>
      <c r="C11" s="89" t="s">
        <v>55</v>
      </c>
      <c r="D11" s="57">
        <v>1541.878676</v>
      </c>
      <c r="E11" s="58"/>
      <c r="F11" s="58">
        <v>1541.878676</v>
      </c>
      <c r="G11" s="58"/>
      <c r="H11" s="58"/>
      <c r="I11" s="432">
        <f t="shared" si="0"/>
        <v>0</v>
      </c>
      <c r="J11" s="496"/>
    </row>
    <row r="12" spans="1:10" ht="14.25" customHeight="1" x14ac:dyDescent="0.2">
      <c r="B12" s="81">
        <v>4</v>
      </c>
      <c r="C12" s="89" t="s">
        <v>56</v>
      </c>
      <c r="D12" s="57">
        <v>364.479558</v>
      </c>
      <c r="E12" s="58"/>
      <c r="F12" s="58">
        <v>364.479558</v>
      </c>
      <c r="G12" s="58"/>
      <c r="H12" s="58"/>
      <c r="I12" s="432">
        <f t="shared" si="0"/>
        <v>0</v>
      </c>
      <c r="J12" s="496"/>
    </row>
    <row r="13" spans="1:10" ht="14.25" customHeight="1" x14ac:dyDescent="0.2">
      <c r="B13" s="81">
        <v>5</v>
      </c>
      <c r="C13" s="89" t="s">
        <v>57</v>
      </c>
      <c r="D13" s="57"/>
      <c r="E13" s="58"/>
      <c r="F13" s="58"/>
      <c r="G13" s="58"/>
      <c r="H13" s="58"/>
      <c r="I13" s="432"/>
      <c r="J13" s="496"/>
    </row>
    <row r="14" spans="1:10" ht="14.25" customHeight="1" x14ac:dyDescent="0.2">
      <c r="B14" s="81">
        <v>6</v>
      </c>
      <c r="C14" s="89" t="s">
        <v>42</v>
      </c>
      <c r="D14" s="57">
        <v>6915.2017150000001</v>
      </c>
      <c r="E14" s="58"/>
      <c r="F14" s="58">
        <v>6915.2017150000001</v>
      </c>
      <c r="G14" s="58"/>
      <c r="H14" s="58">
        <v>1383.0403429999999</v>
      </c>
      <c r="I14" s="432">
        <f t="shared" si="0"/>
        <v>0.19999999999999998</v>
      </c>
      <c r="J14" s="496"/>
    </row>
    <row r="15" spans="1:10" ht="14.25" customHeight="1" x14ac:dyDescent="0.2">
      <c r="B15" s="81">
        <v>7</v>
      </c>
      <c r="C15" s="89" t="s">
        <v>43</v>
      </c>
      <c r="D15" s="57"/>
      <c r="E15" s="58"/>
      <c r="F15" s="58"/>
      <c r="G15" s="58"/>
      <c r="H15" s="58"/>
      <c r="I15" s="432"/>
      <c r="J15" s="496"/>
    </row>
    <row r="16" spans="1:10" ht="14.25" customHeight="1" x14ac:dyDescent="0.2">
      <c r="B16" s="81">
        <v>8</v>
      </c>
      <c r="C16" s="89" t="s">
        <v>46</v>
      </c>
      <c r="D16" s="57"/>
      <c r="E16" s="58"/>
      <c r="F16" s="58"/>
      <c r="G16" s="58"/>
      <c r="H16" s="58"/>
      <c r="I16" s="432"/>
      <c r="J16" s="496"/>
    </row>
    <row r="17" spans="2:10" ht="14.25" customHeight="1" x14ac:dyDescent="0.2">
      <c r="B17" s="81">
        <v>9</v>
      </c>
      <c r="C17" s="89" t="s">
        <v>75</v>
      </c>
      <c r="D17" s="57">
        <v>10.321778999999999</v>
      </c>
      <c r="E17" s="58"/>
      <c r="F17" s="58">
        <v>10.321778999999999</v>
      </c>
      <c r="G17" s="58"/>
      <c r="H17" s="58">
        <v>3.6126230000000001</v>
      </c>
      <c r="I17" s="432">
        <f t="shared" si="0"/>
        <v>0.3500000339088834</v>
      </c>
      <c r="J17" s="496"/>
    </row>
    <row r="18" spans="2:10" ht="14.25" customHeight="1" x14ac:dyDescent="0.2">
      <c r="B18" s="81">
        <v>10</v>
      </c>
      <c r="C18" s="89" t="s">
        <v>61</v>
      </c>
      <c r="D18" s="57"/>
      <c r="E18" s="58"/>
      <c r="F18" s="58"/>
      <c r="G18" s="58"/>
      <c r="H18" s="58"/>
      <c r="I18" s="432"/>
    </row>
    <row r="19" spans="2:10" ht="14.25" customHeight="1" x14ac:dyDescent="0.2">
      <c r="B19" s="81">
        <v>11</v>
      </c>
      <c r="C19" s="89" t="s">
        <v>291</v>
      </c>
      <c r="D19" s="57"/>
      <c r="E19" s="58"/>
      <c r="F19" s="58"/>
      <c r="G19" s="58"/>
      <c r="H19" s="58"/>
      <c r="I19" s="432"/>
    </row>
    <row r="20" spans="2:10" ht="14.25" customHeight="1" x14ac:dyDescent="0.2">
      <c r="B20" s="52">
        <v>12</v>
      </c>
      <c r="C20" s="88" t="s">
        <v>63</v>
      </c>
      <c r="D20" s="43">
        <v>22170.350372000001</v>
      </c>
      <c r="E20" s="44"/>
      <c r="F20" s="44">
        <v>22170.350372000001</v>
      </c>
      <c r="G20" s="44"/>
      <c r="H20" s="44">
        <v>2217.035038</v>
      </c>
      <c r="I20" s="432">
        <f t="shared" si="0"/>
        <v>0.10000000003608422</v>
      </c>
    </row>
    <row r="21" spans="2:10" ht="14.25" customHeight="1" x14ac:dyDescent="0.2">
      <c r="B21" s="81">
        <v>13</v>
      </c>
      <c r="C21" s="89" t="s">
        <v>92</v>
      </c>
      <c r="D21" s="57"/>
      <c r="E21" s="58"/>
      <c r="F21" s="58"/>
      <c r="G21" s="58"/>
      <c r="H21" s="58"/>
      <c r="I21" s="432"/>
    </row>
    <row r="22" spans="2:10" ht="14.25" customHeight="1" x14ac:dyDescent="0.2">
      <c r="B22" s="81">
        <v>14</v>
      </c>
      <c r="C22" s="89" t="s">
        <v>93</v>
      </c>
      <c r="D22" s="57"/>
      <c r="E22" s="58"/>
      <c r="F22" s="58"/>
      <c r="G22" s="58"/>
      <c r="H22" s="58"/>
      <c r="I22" s="432"/>
    </row>
    <row r="23" spans="2:10" ht="14.25" customHeight="1" x14ac:dyDescent="0.2">
      <c r="B23" s="52">
        <v>15</v>
      </c>
      <c r="C23" s="88" t="s">
        <v>52</v>
      </c>
      <c r="D23" s="43"/>
      <c r="E23" s="44"/>
      <c r="F23" s="44"/>
      <c r="G23" s="44"/>
      <c r="H23" s="44"/>
      <c r="I23" s="432"/>
    </row>
    <row r="24" spans="2:10" ht="14.25" customHeight="1" x14ac:dyDescent="0.2">
      <c r="B24" s="52">
        <v>16</v>
      </c>
      <c r="C24" s="88" t="s">
        <v>94</v>
      </c>
      <c r="D24" s="43">
        <v>4630.7963209999998</v>
      </c>
      <c r="E24" s="44"/>
      <c r="F24" s="44">
        <v>4630.7963209999998</v>
      </c>
      <c r="G24" s="44"/>
      <c r="H24" s="44">
        <v>77.933013000000003</v>
      </c>
      <c r="I24" s="432">
        <f t="shared" si="0"/>
        <v>1.682928973718514E-2</v>
      </c>
    </row>
    <row r="25" spans="2:10" ht="14.25" customHeight="1" thickBot="1" x14ac:dyDescent="0.25">
      <c r="B25" s="60">
        <v>17</v>
      </c>
      <c r="C25" s="49" t="s">
        <v>30</v>
      </c>
      <c r="D25" s="137">
        <f>SUM(D9:D24)</f>
        <v>40633.716308000003</v>
      </c>
      <c r="E25" s="137">
        <f t="shared" ref="E25:H25" si="1">SUM(E9:E24)</f>
        <v>0</v>
      </c>
      <c r="F25" s="137">
        <f t="shared" si="1"/>
        <v>40633.716308000003</v>
      </c>
      <c r="G25" s="137">
        <f t="shared" si="1"/>
        <v>0</v>
      </c>
      <c r="H25" s="137">
        <f t="shared" si="1"/>
        <v>4131.1800919999996</v>
      </c>
      <c r="I25" s="433">
        <f t="shared" si="0"/>
        <v>0.10166877330850117</v>
      </c>
    </row>
  </sheetData>
  <mergeCells count="4">
    <mergeCell ref="H7:H8"/>
    <mergeCell ref="I7:I8"/>
    <mergeCell ref="D7:E7"/>
    <mergeCell ref="F7:G7"/>
  </mergeCells>
  <pageMargins left="0.7" right="0.7" top="0.75" bottom="0.75" header="0.3" footer="0.3"/>
  <pageSetup paperSize="9" scale="66" orientation="portrait" verticalDpi="144"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2">
    <tabColor rgb="FF92D050"/>
    <pageSetUpPr fitToPage="1"/>
  </sheetPr>
  <dimension ref="A1:U28"/>
  <sheetViews>
    <sheetView zoomScale="110" zoomScaleNormal="110" workbookViewId="0">
      <selection activeCell="I35" sqref="I35"/>
    </sheetView>
  </sheetViews>
  <sheetFormatPr baseColWidth="10" defaultColWidth="11.42578125" defaultRowHeight="14.25" x14ac:dyDescent="0.2"/>
  <cols>
    <col min="1" max="2" width="4.28515625" style="25" customWidth="1"/>
    <col min="3" max="3" width="39.85546875" style="25" bestFit="1" customWidth="1"/>
    <col min="4" max="4" width="14.28515625" style="25" customWidth="1"/>
    <col min="5" max="5" width="14.85546875" style="25" customWidth="1"/>
    <col min="6" max="6" width="14.140625" style="25" bestFit="1" customWidth="1"/>
    <col min="7" max="11" width="12.42578125" style="25" customWidth="1"/>
    <col min="12" max="20" width="14.28515625" style="25" customWidth="1"/>
    <col min="21" max="21" width="13.5703125" style="25" customWidth="1"/>
    <col min="22" max="16384" width="11.42578125" style="25"/>
  </cols>
  <sheetData>
    <row r="1" spans="1:21" ht="18.75" customHeight="1" x14ac:dyDescent="0.2"/>
    <row r="2" spans="1:21" ht="18.75" customHeight="1" x14ac:dyDescent="0.2">
      <c r="A2" s="26" t="s">
        <v>6</v>
      </c>
      <c r="B2" s="27"/>
      <c r="C2" s="27"/>
      <c r="D2" s="28"/>
      <c r="E2" s="28"/>
      <c r="F2" s="28"/>
      <c r="G2" s="28"/>
      <c r="H2" s="28"/>
      <c r="I2" s="28"/>
      <c r="J2" s="28"/>
      <c r="K2" s="28"/>
      <c r="L2" s="28"/>
      <c r="M2" s="28"/>
      <c r="N2" s="28"/>
      <c r="O2" s="28"/>
      <c r="P2" s="28"/>
      <c r="Q2" s="28"/>
      <c r="R2" s="28"/>
      <c r="S2" s="28"/>
      <c r="T2" s="28"/>
      <c r="U2" s="28"/>
    </row>
    <row r="3" spans="1:21" ht="14.25" customHeight="1" x14ac:dyDescent="0.2">
      <c r="A3" s="26"/>
      <c r="B3" s="27"/>
      <c r="C3" s="27"/>
      <c r="D3" s="28"/>
      <c r="E3" s="28"/>
      <c r="F3" s="28"/>
      <c r="G3" s="28"/>
      <c r="H3" s="28"/>
      <c r="I3" s="28"/>
      <c r="J3" s="28"/>
      <c r="K3" s="28"/>
      <c r="L3" s="28"/>
      <c r="M3" s="28"/>
      <c r="N3" s="28"/>
      <c r="O3" s="28"/>
      <c r="P3" s="28"/>
      <c r="Q3" s="28"/>
      <c r="R3" s="28"/>
      <c r="S3" s="28"/>
      <c r="T3" s="28"/>
      <c r="U3" s="28"/>
    </row>
    <row r="4" spans="1:21" ht="14.25" customHeight="1" x14ac:dyDescent="0.2">
      <c r="A4" s="26"/>
      <c r="B4" s="29" t="s">
        <v>453</v>
      </c>
      <c r="C4" s="30"/>
      <c r="D4" s="28"/>
      <c r="E4" s="28"/>
      <c r="F4" s="28"/>
      <c r="G4" s="28"/>
      <c r="H4" s="28"/>
      <c r="I4" s="28"/>
      <c r="J4" s="28"/>
      <c r="K4" s="28"/>
      <c r="L4" s="28"/>
      <c r="M4" s="28"/>
      <c r="N4" s="28"/>
      <c r="O4" s="28"/>
      <c r="P4" s="28"/>
      <c r="Q4" s="28"/>
      <c r="R4" s="28"/>
      <c r="S4" s="28"/>
      <c r="T4" s="28"/>
      <c r="U4" s="28"/>
    </row>
    <row r="5" spans="1:21" ht="14.25" customHeight="1" thickBot="1" x14ac:dyDescent="0.25">
      <c r="A5" s="26"/>
      <c r="B5" s="27"/>
      <c r="C5" s="27"/>
      <c r="D5" s="28"/>
      <c r="E5" s="28"/>
      <c r="F5" s="28"/>
      <c r="G5" s="28"/>
      <c r="H5" s="28"/>
      <c r="I5" s="28"/>
      <c r="J5" s="28"/>
      <c r="K5" s="28"/>
      <c r="L5" s="28"/>
      <c r="M5" s="28"/>
      <c r="N5" s="28"/>
      <c r="O5" s="28"/>
      <c r="P5" s="28"/>
      <c r="Q5" s="28"/>
      <c r="R5" s="28"/>
      <c r="S5" s="28"/>
      <c r="T5" s="28"/>
      <c r="U5" s="28"/>
    </row>
    <row r="6" spans="1:21" x14ac:dyDescent="0.2">
      <c r="B6" s="47" t="s">
        <v>95</v>
      </c>
      <c r="C6" s="547" t="s">
        <v>89</v>
      </c>
      <c r="D6" s="549" t="s">
        <v>96</v>
      </c>
      <c r="E6" s="550"/>
      <c r="F6" s="550"/>
      <c r="G6" s="550"/>
      <c r="H6" s="550"/>
      <c r="I6" s="550"/>
      <c r="J6" s="550"/>
      <c r="K6" s="550"/>
      <c r="L6" s="550"/>
      <c r="M6" s="550"/>
      <c r="N6" s="550"/>
      <c r="O6" s="550"/>
      <c r="P6" s="550"/>
      <c r="Q6" s="550"/>
      <c r="R6" s="550"/>
      <c r="S6" s="550"/>
      <c r="T6" s="550"/>
      <c r="U6" s="551"/>
    </row>
    <row r="7" spans="1:21" ht="14.25" customHeight="1" thickBot="1" x14ac:dyDescent="0.25">
      <c r="B7" s="144"/>
      <c r="C7" s="548"/>
      <c r="D7" s="99">
        <v>0</v>
      </c>
      <c r="E7" s="100">
        <v>0.02</v>
      </c>
      <c r="F7" s="100">
        <v>0.04</v>
      </c>
      <c r="G7" s="101">
        <v>0.1</v>
      </c>
      <c r="H7" s="101">
        <v>0.2</v>
      </c>
      <c r="I7" s="101">
        <v>0.35</v>
      </c>
      <c r="J7" s="101">
        <v>0.5</v>
      </c>
      <c r="K7" s="101">
        <v>0.7</v>
      </c>
      <c r="L7" s="101">
        <v>0.75</v>
      </c>
      <c r="M7" s="101">
        <v>1</v>
      </c>
      <c r="N7" s="101">
        <v>1.5</v>
      </c>
      <c r="O7" s="101">
        <v>2.5</v>
      </c>
      <c r="P7" s="101">
        <v>3.7</v>
      </c>
      <c r="Q7" s="101">
        <v>12.5</v>
      </c>
      <c r="R7" s="101" t="s">
        <v>97</v>
      </c>
      <c r="S7" s="101" t="s">
        <v>38</v>
      </c>
      <c r="T7" s="101" t="s">
        <v>30</v>
      </c>
      <c r="U7" s="98" t="s">
        <v>98</v>
      </c>
    </row>
    <row r="8" spans="1:21" ht="14.25" customHeight="1" x14ac:dyDescent="0.2">
      <c r="B8" s="79">
        <v>1</v>
      </c>
      <c r="C8" s="96" t="s">
        <v>41</v>
      </c>
      <c r="D8" s="243">
        <v>3544.4111800000001</v>
      </c>
      <c r="E8" s="248"/>
      <c r="F8" s="248"/>
      <c r="G8" s="248">
        <v>1329.63707</v>
      </c>
      <c r="H8" s="248"/>
      <c r="I8" s="248"/>
      <c r="J8" s="248"/>
      <c r="K8" s="248"/>
      <c r="L8" s="248"/>
      <c r="M8" s="248"/>
      <c r="N8" s="248"/>
      <c r="O8" s="248"/>
      <c r="P8" s="248"/>
      <c r="Q8" s="248"/>
      <c r="R8" s="248"/>
      <c r="S8" s="248"/>
      <c r="T8" s="248">
        <f>SUM(D8:S8)</f>
        <v>4874.0482499999998</v>
      </c>
      <c r="U8" s="138"/>
    </row>
    <row r="9" spans="1:21" ht="14.25" customHeight="1" x14ac:dyDescent="0.2">
      <c r="B9" s="52">
        <v>2</v>
      </c>
      <c r="C9" s="89" t="s">
        <v>90</v>
      </c>
      <c r="D9" s="244"/>
      <c r="E9" s="249"/>
      <c r="F9" s="249"/>
      <c r="G9" s="249"/>
      <c r="H9" s="249"/>
      <c r="I9" s="249"/>
      <c r="J9" s="249"/>
      <c r="K9" s="249"/>
      <c r="L9" s="249"/>
      <c r="M9" s="249"/>
      <c r="N9" s="249"/>
      <c r="O9" s="249">
        <v>126.638082</v>
      </c>
      <c r="P9" s="249"/>
      <c r="Q9" s="249"/>
      <c r="R9" s="249"/>
      <c r="S9" s="249"/>
      <c r="T9" s="249">
        <f t="shared" ref="T9:T24" si="0">SUM(D9:S9)</f>
        <v>126.638082</v>
      </c>
      <c r="U9" s="141"/>
    </row>
    <row r="10" spans="1:21" ht="14.25" customHeight="1" x14ac:dyDescent="0.2">
      <c r="B10" s="52">
        <v>3</v>
      </c>
      <c r="C10" s="89" t="s">
        <v>55</v>
      </c>
      <c r="D10" s="244">
        <v>1541.8779999999999</v>
      </c>
      <c r="E10" s="249"/>
      <c r="F10" s="249"/>
      <c r="G10" s="249"/>
      <c r="H10" s="249"/>
      <c r="I10" s="249"/>
      <c r="J10" s="249"/>
      <c r="K10" s="249"/>
      <c r="L10" s="249"/>
      <c r="M10" s="249"/>
      <c r="N10" s="249"/>
      <c r="O10" s="249"/>
      <c r="P10" s="249"/>
      <c r="Q10" s="249"/>
      <c r="R10" s="249"/>
      <c r="S10" s="249"/>
      <c r="T10" s="249">
        <f t="shared" si="0"/>
        <v>1541.8779999999999</v>
      </c>
      <c r="U10" s="141"/>
    </row>
    <row r="11" spans="1:21" ht="14.25" customHeight="1" x14ac:dyDescent="0.2">
      <c r="B11" s="81">
        <v>4</v>
      </c>
      <c r="C11" s="89" t="s">
        <v>56</v>
      </c>
      <c r="D11" s="244">
        <v>364.479558</v>
      </c>
      <c r="E11" s="249"/>
      <c r="F11" s="249"/>
      <c r="G11" s="249"/>
      <c r="H11" s="249"/>
      <c r="I11" s="249"/>
      <c r="J11" s="249"/>
      <c r="K11" s="249"/>
      <c r="L11" s="249"/>
      <c r="M11" s="249"/>
      <c r="N11" s="249"/>
      <c r="O11" s="249"/>
      <c r="P11" s="249"/>
      <c r="Q11" s="249"/>
      <c r="R11" s="249"/>
      <c r="S11" s="249"/>
      <c r="T11" s="249">
        <f t="shared" si="0"/>
        <v>364.479558</v>
      </c>
      <c r="U11" s="141"/>
    </row>
    <row r="12" spans="1:21" ht="14.25" customHeight="1" x14ac:dyDescent="0.2">
      <c r="B12" s="52">
        <v>5</v>
      </c>
      <c r="C12" s="89" t="s">
        <v>57</v>
      </c>
      <c r="D12" s="244"/>
      <c r="E12" s="249"/>
      <c r="F12" s="249"/>
      <c r="G12" s="249"/>
      <c r="H12" s="249"/>
      <c r="I12" s="249"/>
      <c r="J12" s="249"/>
      <c r="K12" s="249"/>
      <c r="L12" s="249"/>
      <c r="M12" s="249"/>
      <c r="N12" s="249"/>
      <c r="O12" s="249"/>
      <c r="P12" s="249"/>
      <c r="Q12" s="249"/>
      <c r="R12" s="249"/>
      <c r="S12" s="249"/>
      <c r="T12" s="249">
        <f t="shared" si="0"/>
        <v>0</v>
      </c>
      <c r="U12" s="141"/>
    </row>
    <row r="13" spans="1:21" ht="14.25" customHeight="1" x14ac:dyDescent="0.2">
      <c r="B13" s="52">
        <v>6</v>
      </c>
      <c r="C13" s="89" t="s">
        <v>42</v>
      </c>
      <c r="D13" s="244"/>
      <c r="E13" s="249"/>
      <c r="F13" s="249"/>
      <c r="G13" s="249"/>
      <c r="H13" s="249">
        <v>35637.182999999997</v>
      </c>
      <c r="I13" s="249"/>
      <c r="J13" s="249">
        <v>8801.9596860000001</v>
      </c>
      <c r="K13" s="249"/>
      <c r="L13" s="249"/>
      <c r="M13" s="249"/>
      <c r="N13" s="249"/>
      <c r="O13" s="249"/>
      <c r="P13" s="249"/>
      <c r="Q13" s="249"/>
      <c r="R13" s="249"/>
      <c r="S13" s="249"/>
      <c r="T13" s="249">
        <f t="shared" si="0"/>
        <v>44439.142685999999</v>
      </c>
      <c r="U13" s="141"/>
    </row>
    <row r="14" spans="1:21" ht="14.25" customHeight="1" x14ac:dyDescent="0.2">
      <c r="B14" s="52">
        <v>7</v>
      </c>
      <c r="C14" s="89" t="s">
        <v>43</v>
      </c>
      <c r="D14" s="244"/>
      <c r="E14" s="249"/>
      <c r="F14" s="249"/>
      <c r="G14" s="249"/>
      <c r="H14" s="249"/>
      <c r="I14" s="249"/>
      <c r="J14" s="249"/>
      <c r="K14" s="249"/>
      <c r="L14" s="249"/>
      <c r="M14" s="249"/>
      <c r="N14" s="249"/>
      <c r="O14" s="249"/>
      <c r="P14" s="249"/>
      <c r="Q14" s="249"/>
      <c r="R14" s="249"/>
      <c r="S14" s="249"/>
      <c r="T14" s="249">
        <f t="shared" si="0"/>
        <v>0</v>
      </c>
      <c r="U14" s="141"/>
    </row>
    <row r="15" spans="1:21" ht="14.25" customHeight="1" x14ac:dyDescent="0.2">
      <c r="B15" s="52">
        <v>8</v>
      </c>
      <c r="C15" s="88" t="s">
        <v>46</v>
      </c>
      <c r="D15" s="244"/>
      <c r="E15" s="249"/>
      <c r="F15" s="249"/>
      <c r="G15" s="249"/>
      <c r="H15" s="249"/>
      <c r="I15" s="249"/>
      <c r="J15" s="249"/>
      <c r="K15" s="249"/>
      <c r="L15" s="249"/>
      <c r="M15" s="249"/>
      <c r="N15" s="249"/>
      <c r="O15" s="249"/>
      <c r="P15" s="249"/>
      <c r="Q15" s="249"/>
      <c r="R15" s="249"/>
      <c r="S15" s="249"/>
      <c r="T15" s="249">
        <f t="shared" si="0"/>
        <v>0</v>
      </c>
      <c r="U15" s="141"/>
    </row>
    <row r="16" spans="1:21" ht="14.25" customHeight="1" x14ac:dyDescent="0.2">
      <c r="B16" s="81">
        <v>9</v>
      </c>
      <c r="C16" s="89" t="s">
        <v>75</v>
      </c>
      <c r="D16" s="244"/>
      <c r="E16" s="249"/>
      <c r="F16" s="249"/>
      <c r="G16" s="249"/>
      <c r="H16" s="249"/>
      <c r="I16" s="249">
        <v>10.321778999999999</v>
      </c>
      <c r="J16" s="249"/>
      <c r="K16" s="249"/>
      <c r="L16" s="249"/>
      <c r="M16" s="249"/>
      <c r="N16" s="249"/>
      <c r="O16" s="249"/>
      <c r="P16" s="249"/>
      <c r="Q16" s="249"/>
      <c r="R16" s="249"/>
      <c r="S16" s="249"/>
      <c r="T16" s="249">
        <f t="shared" si="0"/>
        <v>10.321778999999999</v>
      </c>
      <c r="U16" s="141"/>
    </row>
    <row r="17" spans="2:21" ht="14.25" customHeight="1" x14ac:dyDescent="0.2">
      <c r="B17" s="52">
        <v>10</v>
      </c>
      <c r="C17" s="89" t="s">
        <v>61</v>
      </c>
      <c r="D17" s="244"/>
      <c r="E17" s="249"/>
      <c r="F17" s="249"/>
      <c r="G17" s="249"/>
      <c r="H17" s="249"/>
      <c r="I17" s="249"/>
      <c r="J17" s="249"/>
      <c r="K17" s="249"/>
      <c r="L17" s="249"/>
      <c r="M17" s="249"/>
      <c r="N17" s="249"/>
      <c r="O17" s="249"/>
      <c r="P17" s="249"/>
      <c r="Q17" s="249"/>
      <c r="R17" s="249"/>
      <c r="S17" s="249"/>
      <c r="T17" s="249">
        <f t="shared" si="0"/>
        <v>0</v>
      </c>
      <c r="U17" s="141"/>
    </row>
    <row r="18" spans="2:21" ht="14.25" customHeight="1" x14ac:dyDescent="0.2">
      <c r="B18" s="52">
        <v>11</v>
      </c>
      <c r="C18" s="89" t="s">
        <v>91</v>
      </c>
      <c r="D18" s="244"/>
      <c r="E18" s="249"/>
      <c r="F18" s="249"/>
      <c r="G18" s="249"/>
      <c r="H18" s="249"/>
      <c r="I18" s="249"/>
      <c r="J18" s="249"/>
      <c r="K18" s="249"/>
      <c r="L18" s="249"/>
      <c r="M18" s="249"/>
      <c r="N18" s="249"/>
      <c r="O18" s="249"/>
      <c r="P18" s="249"/>
      <c r="Q18" s="249"/>
      <c r="R18" s="249"/>
      <c r="S18" s="249"/>
      <c r="T18" s="249">
        <f t="shared" si="0"/>
        <v>0</v>
      </c>
      <c r="U18" s="141"/>
    </row>
    <row r="19" spans="2:21" ht="14.25" customHeight="1" x14ac:dyDescent="0.2">
      <c r="B19" s="52">
        <v>12</v>
      </c>
      <c r="C19" s="89" t="s">
        <v>63</v>
      </c>
      <c r="D19" s="244"/>
      <c r="E19" s="249"/>
      <c r="F19" s="249"/>
      <c r="G19" s="249">
        <v>22170.350372000001</v>
      </c>
      <c r="H19" s="249"/>
      <c r="I19" s="249"/>
      <c r="J19" s="249"/>
      <c r="K19" s="249"/>
      <c r="L19" s="249"/>
      <c r="M19" s="249"/>
      <c r="N19" s="249"/>
      <c r="O19" s="249"/>
      <c r="P19" s="249"/>
      <c r="Q19" s="249"/>
      <c r="R19" s="249"/>
      <c r="S19" s="249"/>
      <c r="T19" s="249">
        <f t="shared" si="0"/>
        <v>22170.350372000001</v>
      </c>
      <c r="U19" s="141"/>
    </row>
    <row r="20" spans="2:21" ht="14.25" customHeight="1" x14ac:dyDescent="0.2">
      <c r="B20" s="52">
        <v>13</v>
      </c>
      <c r="C20" s="89" t="s">
        <v>92</v>
      </c>
      <c r="D20" s="244"/>
      <c r="E20" s="249"/>
      <c r="F20" s="249"/>
      <c r="G20" s="249"/>
      <c r="H20" s="249"/>
      <c r="I20" s="249"/>
      <c r="J20" s="249"/>
      <c r="K20" s="249"/>
      <c r="L20" s="249"/>
      <c r="M20" s="249"/>
      <c r="N20" s="249"/>
      <c r="O20" s="249"/>
      <c r="P20" s="249"/>
      <c r="Q20" s="249"/>
      <c r="R20" s="249"/>
      <c r="S20" s="249"/>
      <c r="T20" s="249">
        <f t="shared" si="0"/>
        <v>0</v>
      </c>
      <c r="U20" s="141"/>
    </row>
    <row r="21" spans="2:21" ht="14.25" customHeight="1" x14ac:dyDescent="0.2">
      <c r="B21" s="81">
        <v>14</v>
      </c>
      <c r="C21" s="89" t="s">
        <v>93</v>
      </c>
      <c r="D21" s="244"/>
      <c r="E21" s="249"/>
      <c r="F21" s="249"/>
      <c r="G21" s="249"/>
      <c r="H21" s="249"/>
      <c r="I21" s="249"/>
      <c r="J21" s="249"/>
      <c r="K21" s="249"/>
      <c r="L21" s="249"/>
      <c r="M21" s="249"/>
      <c r="N21" s="249"/>
      <c r="O21" s="249"/>
      <c r="P21" s="249"/>
      <c r="Q21" s="249"/>
      <c r="R21" s="249"/>
      <c r="S21" s="249"/>
      <c r="T21" s="249">
        <f t="shared" si="0"/>
        <v>0</v>
      </c>
      <c r="U21" s="141"/>
    </row>
    <row r="22" spans="2:21" ht="14.25" customHeight="1" x14ac:dyDescent="0.2">
      <c r="B22" s="52">
        <v>15</v>
      </c>
      <c r="C22" s="89" t="s">
        <v>52</v>
      </c>
      <c r="D22" s="244"/>
      <c r="E22" s="249"/>
      <c r="F22" s="249"/>
      <c r="G22" s="249"/>
      <c r="H22" s="249"/>
      <c r="I22" s="249"/>
      <c r="J22" s="249"/>
      <c r="K22" s="249"/>
      <c r="L22" s="249"/>
      <c r="M22" s="249"/>
      <c r="N22" s="249"/>
      <c r="O22" s="249"/>
      <c r="P22" s="249"/>
      <c r="Q22" s="249"/>
      <c r="R22" s="249"/>
      <c r="S22" s="249"/>
      <c r="T22" s="249">
        <f t="shared" si="0"/>
        <v>0</v>
      </c>
      <c r="U22" s="141"/>
    </row>
    <row r="23" spans="2:21" ht="14.25" customHeight="1" x14ac:dyDescent="0.2">
      <c r="B23" s="52">
        <v>16</v>
      </c>
      <c r="C23" s="89" t="s">
        <v>94</v>
      </c>
      <c r="D23" s="244">
        <v>4475.2885500000002</v>
      </c>
      <c r="E23" s="249"/>
      <c r="F23" s="249"/>
      <c r="G23" s="249"/>
      <c r="H23" s="249"/>
      <c r="I23" s="249"/>
      <c r="J23" s="249">
        <v>155.149517</v>
      </c>
      <c r="K23" s="249"/>
      <c r="L23" s="249"/>
      <c r="M23" s="249">
        <v>0.35825400000000002</v>
      </c>
      <c r="N23" s="249"/>
      <c r="O23" s="249"/>
      <c r="P23" s="249"/>
      <c r="Q23" s="249"/>
      <c r="R23" s="249"/>
      <c r="S23" s="249"/>
      <c r="T23" s="249">
        <f t="shared" si="0"/>
        <v>4630.7963209999998</v>
      </c>
      <c r="U23" s="141"/>
    </row>
    <row r="24" spans="2:21" ht="14.25" customHeight="1" thickBot="1" x14ac:dyDescent="0.25">
      <c r="B24" s="60">
        <v>17</v>
      </c>
      <c r="C24" s="49" t="s">
        <v>30</v>
      </c>
      <c r="D24" s="250">
        <f t="shared" ref="D24:R24" si="1">SUM(D8:D23)</f>
        <v>9926.057288</v>
      </c>
      <c r="E24" s="250">
        <f t="shared" si="1"/>
        <v>0</v>
      </c>
      <c r="F24" s="250">
        <f t="shared" si="1"/>
        <v>0</v>
      </c>
      <c r="G24" s="250">
        <f t="shared" si="1"/>
        <v>23499.987442000001</v>
      </c>
      <c r="H24" s="250">
        <f t="shared" si="1"/>
        <v>35637.182999999997</v>
      </c>
      <c r="I24" s="250">
        <f t="shared" si="1"/>
        <v>10.321778999999999</v>
      </c>
      <c r="J24" s="250">
        <f t="shared" si="1"/>
        <v>8957.109203</v>
      </c>
      <c r="K24" s="250">
        <f t="shared" si="1"/>
        <v>0</v>
      </c>
      <c r="L24" s="250">
        <f t="shared" si="1"/>
        <v>0</v>
      </c>
      <c r="M24" s="250">
        <f t="shared" si="1"/>
        <v>0.35825400000000002</v>
      </c>
      <c r="N24" s="250">
        <f t="shared" si="1"/>
        <v>0</v>
      </c>
      <c r="O24" s="250">
        <f t="shared" si="1"/>
        <v>126.638082</v>
      </c>
      <c r="P24" s="250">
        <f t="shared" si="1"/>
        <v>0</v>
      </c>
      <c r="Q24" s="250">
        <f t="shared" si="1"/>
        <v>0</v>
      </c>
      <c r="R24" s="250">
        <f t="shared" si="1"/>
        <v>0</v>
      </c>
      <c r="S24" s="250">
        <f>SUM(S8:S23)</f>
        <v>0</v>
      </c>
      <c r="T24" s="250">
        <f t="shared" si="0"/>
        <v>78157.655048000015</v>
      </c>
      <c r="U24" s="247"/>
    </row>
    <row r="25" spans="2:21" x14ac:dyDescent="0.2">
      <c r="J25" s="341"/>
      <c r="M25" s="341"/>
    </row>
    <row r="28" spans="2:21" x14ac:dyDescent="0.2">
      <c r="J28" s="435"/>
      <c r="L28" s="435"/>
    </row>
  </sheetData>
  <mergeCells count="2">
    <mergeCell ref="C6:C7"/>
    <mergeCell ref="D6:U6"/>
  </mergeCells>
  <pageMargins left="0.7" right="0.7" top="0.75" bottom="0.75" header="0.3" footer="0.3"/>
  <pageSetup paperSize="9" scale="30"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3">
    <tabColor rgb="FF92D050"/>
    <pageSetUpPr fitToPage="1"/>
  </sheetPr>
  <dimension ref="A1:P50"/>
  <sheetViews>
    <sheetView topLeftCell="B1" zoomScale="150" zoomScaleNormal="150" workbookViewId="0">
      <selection activeCell="R31" sqref="R31"/>
    </sheetView>
  </sheetViews>
  <sheetFormatPr baseColWidth="10" defaultColWidth="11.42578125" defaultRowHeight="14.25" x14ac:dyDescent="0.2"/>
  <cols>
    <col min="1" max="1" width="4.28515625" style="25" customWidth="1"/>
    <col min="2" max="2" width="44.85546875" style="25" bestFit="1" customWidth="1"/>
    <col min="3" max="4" width="14.28515625" style="25" customWidth="1"/>
    <col min="5" max="7" width="14.28515625" style="25" hidden="1" customWidth="1"/>
    <col min="8" max="10" width="14.28515625" style="25" customWidth="1"/>
    <col min="11" max="11" width="14.28515625" style="25" hidden="1" customWidth="1"/>
    <col min="12" max="14" width="14.28515625" style="25" customWidth="1"/>
    <col min="15" max="15" width="14.28515625" style="25" hidden="1" customWidth="1"/>
    <col min="16" max="16384" width="11.42578125" style="25"/>
  </cols>
  <sheetData>
    <row r="1" spans="1:16" ht="18.75" customHeight="1" x14ac:dyDescent="0.2"/>
    <row r="2" spans="1:16" ht="18.75" customHeight="1" x14ac:dyDescent="0.2">
      <c r="A2" s="230" t="s">
        <v>285</v>
      </c>
      <c r="B2" s="27"/>
      <c r="C2" s="27"/>
      <c r="D2" s="28"/>
      <c r="E2" s="28"/>
      <c r="F2" s="28"/>
      <c r="G2" s="28"/>
      <c r="H2" s="28"/>
      <c r="I2" s="28"/>
    </row>
    <row r="3" spans="1:16" ht="14.25" customHeight="1" x14ac:dyDescent="0.2">
      <c r="A3" s="26"/>
      <c r="B3" s="27"/>
      <c r="C3" s="27"/>
      <c r="D3" s="28"/>
      <c r="E3" s="28"/>
      <c r="F3" s="28"/>
      <c r="G3" s="28"/>
      <c r="H3" s="28"/>
      <c r="I3" s="28"/>
    </row>
    <row r="4" spans="1:16" ht="14.25" customHeight="1" x14ac:dyDescent="0.2">
      <c r="A4" s="26"/>
      <c r="B4" s="29" t="s">
        <v>453</v>
      </c>
      <c r="C4" s="30"/>
      <c r="D4" s="28"/>
      <c r="E4" s="28"/>
      <c r="F4" s="28"/>
      <c r="G4" s="28"/>
      <c r="H4" s="28"/>
      <c r="I4" s="28"/>
    </row>
    <row r="5" spans="1:16" ht="14.25" customHeight="1" x14ac:dyDescent="0.2">
      <c r="A5" s="26"/>
      <c r="B5" s="27"/>
      <c r="C5" s="27"/>
      <c r="D5" s="28"/>
      <c r="E5" s="28"/>
      <c r="F5" s="28"/>
      <c r="G5" s="28"/>
      <c r="H5" s="28"/>
      <c r="I5" s="28"/>
    </row>
    <row r="6" spans="1:16" ht="14.25" customHeight="1" thickBot="1" x14ac:dyDescent="0.25">
      <c r="B6" s="184"/>
      <c r="C6" s="296"/>
      <c r="D6" s="296"/>
      <c r="E6" s="296"/>
      <c r="F6" s="296"/>
      <c r="G6" s="296"/>
      <c r="H6" s="296"/>
      <c r="I6" s="296"/>
      <c r="J6" s="296"/>
      <c r="K6" s="296"/>
      <c r="L6" s="296"/>
      <c r="M6" s="296"/>
      <c r="N6" s="296"/>
      <c r="O6" s="296"/>
    </row>
    <row r="7" spans="1:16" x14ac:dyDescent="0.2">
      <c r="B7" s="309"/>
      <c r="C7" s="308"/>
      <c r="D7" s="295" t="s">
        <v>17</v>
      </c>
      <c r="E7" s="295" t="s">
        <v>18</v>
      </c>
      <c r="F7" s="295" t="s">
        <v>19</v>
      </c>
      <c r="G7" s="295" t="s">
        <v>31</v>
      </c>
      <c r="H7" s="295" t="s">
        <v>32</v>
      </c>
      <c r="I7" s="295" t="s">
        <v>33</v>
      </c>
      <c r="J7" s="295" t="s">
        <v>34</v>
      </c>
      <c r="K7" s="295" t="s">
        <v>69</v>
      </c>
      <c r="L7" s="295" t="s">
        <v>70</v>
      </c>
      <c r="M7" s="295" t="s">
        <v>71</v>
      </c>
      <c r="N7" s="295" t="s">
        <v>72</v>
      </c>
      <c r="O7" s="311" t="s">
        <v>73</v>
      </c>
      <c r="P7" s="312"/>
    </row>
    <row r="8" spans="1:16" ht="24" customHeight="1" thickBot="1" x14ac:dyDescent="0.25">
      <c r="B8" s="310"/>
      <c r="C8" s="335" t="s">
        <v>99</v>
      </c>
      <c r="D8" s="335" t="s">
        <v>611</v>
      </c>
      <c r="E8" s="335" t="s">
        <v>292</v>
      </c>
      <c r="F8" s="334" t="s">
        <v>100</v>
      </c>
      <c r="G8" s="334" t="s">
        <v>101</v>
      </c>
      <c r="H8" s="334" t="s">
        <v>102</v>
      </c>
      <c r="I8" s="334" t="s">
        <v>103</v>
      </c>
      <c r="J8" s="334" t="s">
        <v>104</v>
      </c>
      <c r="K8" s="334" t="s">
        <v>105</v>
      </c>
      <c r="L8" s="334" t="s">
        <v>20</v>
      </c>
      <c r="M8" s="334" t="s">
        <v>106</v>
      </c>
      <c r="N8" s="334" t="s">
        <v>107</v>
      </c>
      <c r="O8" s="336" t="s">
        <v>293</v>
      </c>
      <c r="P8" s="312"/>
    </row>
    <row r="9" spans="1:16" ht="14.25" customHeight="1" x14ac:dyDescent="0.2">
      <c r="B9" s="297"/>
      <c r="C9" s="297"/>
      <c r="D9" s="297"/>
      <c r="E9" s="297"/>
      <c r="F9" s="298"/>
      <c r="G9" s="297"/>
      <c r="H9" s="313"/>
      <c r="I9" s="297"/>
      <c r="J9" s="298"/>
      <c r="K9" s="299"/>
      <c r="L9" s="297"/>
      <c r="M9" s="298"/>
      <c r="N9" s="297"/>
      <c r="O9" s="300"/>
    </row>
    <row r="10" spans="1:16" ht="14.25" customHeight="1" x14ac:dyDescent="0.2">
      <c r="A10" s="307"/>
      <c r="B10" s="314" t="s">
        <v>294</v>
      </c>
      <c r="C10" s="317" t="s">
        <v>108</v>
      </c>
      <c r="D10" s="268"/>
      <c r="E10" s="269"/>
      <c r="F10" s="270"/>
      <c r="G10" s="269"/>
      <c r="H10" s="271"/>
      <c r="I10" s="269"/>
      <c r="J10" s="270"/>
      <c r="K10" s="272"/>
      <c r="L10" s="269"/>
      <c r="M10" s="270"/>
      <c r="N10" s="269"/>
      <c r="O10" s="290"/>
      <c r="P10" s="94"/>
    </row>
    <row r="11" spans="1:16" ht="14.25" customHeight="1" x14ac:dyDescent="0.2">
      <c r="A11" s="307"/>
      <c r="B11" s="315" t="s">
        <v>294</v>
      </c>
      <c r="C11" s="318" t="s">
        <v>109</v>
      </c>
      <c r="D11" s="251">
        <v>1404.36312249</v>
      </c>
      <c r="E11" s="252"/>
      <c r="F11" s="253"/>
      <c r="G11" s="252"/>
      <c r="H11" s="254">
        <v>2.0649355432780683E-3</v>
      </c>
      <c r="I11" s="252">
        <v>1086</v>
      </c>
      <c r="J11" s="253">
        <v>0.16059406813996316</v>
      </c>
      <c r="K11" s="255"/>
      <c r="L11" s="252">
        <v>108.82133272885693</v>
      </c>
      <c r="M11" s="253">
        <f>L11/D11</f>
        <v>7.7488030685334247E-2</v>
      </c>
      <c r="N11" s="251">
        <v>0.51718900000000001</v>
      </c>
      <c r="O11" s="289"/>
      <c r="P11" s="94"/>
    </row>
    <row r="12" spans="1:16" ht="14.25" customHeight="1" x14ac:dyDescent="0.2">
      <c r="A12" s="307"/>
      <c r="B12" s="315" t="s">
        <v>294</v>
      </c>
      <c r="C12" s="318" t="s">
        <v>110</v>
      </c>
      <c r="D12" s="251">
        <v>1179.6566272900002</v>
      </c>
      <c r="E12" s="252"/>
      <c r="F12" s="253"/>
      <c r="G12" s="252"/>
      <c r="H12" s="254">
        <v>3.5356292286874121E-3</v>
      </c>
      <c r="I12" s="252">
        <v>739</v>
      </c>
      <c r="J12" s="253">
        <v>0.185089096075778</v>
      </c>
      <c r="K12" s="255"/>
      <c r="L12" s="252">
        <v>151.21435439313805</v>
      </c>
      <c r="M12" s="253">
        <f t="shared" ref="M12:M17" si="0">L12/D12</f>
        <v>0.12818505902053851</v>
      </c>
      <c r="N12" s="251">
        <v>0.83552400000000004</v>
      </c>
      <c r="O12" s="289"/>
      <c r="P12" s="94"/>
    </row>
    <row r="13" spans="1:16" ht="14.25" customHeight="1" x14ac:dyDescent="0.2">
      <c r="A13" s="307"/>
      <c r="B13" s="315" t="s">
        <v>294</v>
      </c>
      <c r="C13" s="318" t="s">
        <v>583</v>
      </c>
      <c r="D13" s="251">
        <v>726.31885556999998</v>
      </c>
      <c r="E13" s="252"/>
      <c r="F13" s="253"/>
      <c r="G13" s="252"/>
      <c r="H13" s="254">
        <v>6.1586096256684439E-3</v>
      </c>
      <c r="I13" s="252">
        <v>374</v>
      </c>
      <c r="J13" s="253">
        <v>0.1952406417112301</v>
      </c>
      <c r="K13" s="255"/>
      <c r="L13" s="252">
        <v>140.181768289579</v>
      </c>
      <c r="M13" s="253">
        <f t="shared" si="0"/>
        <v>0.19300306912666787</v>
      </c>
      <c r="N13" s="251">
        <v>0.90648300000000004</v>
      </c>
      <c r="O13" s="289"/>
      <c r="P13" s="94"/>
    </row>
    <row r="14" spans="1:16" ht="14.25" customHeight="1" x14ac:dyDescent="0.2">
      <c r="A14" s="307"/>
      <c r="B14" s="315" t="s">
        <v>294</v>
      </c>
      <c r="C14" s="318" t="s">
        <v>111</v>
      </c>
      <c r="D14" s="251">
        <v>1147.4682859300003</v>
      </c>
      <c r="E14" s="252"/>
      <c r="F14" s="253"/>
      <c r="G14" s="252"/>
      <c r="H14" s="254">
        <v>1.2527654109589057E-2</v>
      </c>
      <c r="I14" s="252">
        <v>584</v>
      </c>
      <c r="J14" s="253">
        <v>0.21599124143835627</v>
      </c>
      <c r="K14" s="255"/>
      <c r="L14" s="252">
        <v>384.05043618968602</v>
      </c>
      <c r="M14" s="253">
        <f t="shared" si="0"/>
        <v>0.33469372609145426</v>
      </c>
      <c r="N14" s="251">
        <v>3.1679970000000002</v>
      </c>
      <c r="O14" s="289"/>
      <c r="P14" s="94"/>
    </row>
    <row r="15" spans="1:16" ht="14.25" customHeight="1" x14ac:dyDescent="0.2">
      <c r="A15" s="307"/>
      <c r="B15" s="315" t="s">
        <v>294</v>
      </c>
      <c r="C15" s="318" t="s">
        <v>112</v>
      </c>
      <c r="D15" s="251">
        <v>179.13119321000002</v>
      </c>
      <c r="E15" s="252"/>
      <c r="F15" s="253"/>
      <c r="G15" s="252"/>
      <c r="H15" s="254">
        <v>5.1319207920792094E-2</v>
      </c>
      <c r="I15" s="252">
        <v>101</v>
      </c>
      <c r="J15" s="253">
        <v>0.19926600990099005</v>
      </c>
      <c r="K15" s="255"/>
      <c r="L15" s="252">
        <v>124.02689644223902</v>
      </c>
      <c r="M15" s="253">
        <f t="shared" si="0"/>
        <v>0.6923802282544903</v>
      </c>
      <c r="N15" s="251">
        <v>1.8502149999999999</v>
      </c>
      <c r="O15" s="289"/>
      <c r="P15" s="94"/>
    </row>
    <row r="16" spans="1:16" ht="14.25" customHeight="1" x14ac:dyDescent="0.2">
      <c r="A16" s="307"/>
      <c r="B16" s="315" t="s">
        <v>294</v>
      </c>
      <c r="C16" s="318" t="s">
        <v>113</v>
      </c>
      <c r="D16" s="251">
        <v>114.61725666</v>
      </c>
      <c r="E16" s="252"/>
      <c r="F16" s="253"/>
      <c r="G16" s="252"/>
      <c r="H16" s="254">
        <v>0.20734932432432443</v>
      </c>
      <c r="I16" s="252">
        <v>74</v>
      </c>
      <c r="J16" s="253">
        <v>0.20265197297297291</v>
      </c>
      <c r="K16" s="255"/>
      <c r="L16" s="252">
        <v>133.87172553833602</v>
      </c>
      <c r="M16" s="253">
        <f t="shared" si="0"/>
        <v>1.1679892665329827</v>
      </c>
      <c r="N16" s="251">
        <v>5.0093620000000003</v>
      </c>
      <c r="O16" s="289"/>
      <c r="P16" s="94"/>
    </row>
    <row r="17" spans="1:16" ht="14.25" customHeight="1" x14ac:dyDescent="0.2">
      <c r="A17" s="307"/>
      <c r="B17" s="315" t="s">
        <v>294</v>
      </c>
      <c r="C17" s="318" t="s">
        <v>114</v>
      </c>
      <c r="D17" s="251">
        <v>5.5034340000000004</v>
      </c>
      <c r="E17" s="252"/>
      <c r="F17" s="253"/>
      <c r="G17" s="252"/>
      <c r="H17" s="254">
        <v>1</v>
      </c>
      <c r="I17" s="252">
        <v>5</v>
      </c>
      <c r="J17" s="253">
        <v>0.1952528</v>
      </c>
      <c r="K17" s="255"/>
      <c r="L17" s="252">
        <v>0.87662720932499993</v>
      </c>
      <c r="M17" s="253">
        <f t="shared" si="0"/>
        <v>0.15928731212639233</v>
      </c>
      <c r="N17" s="251">
        <v>1.058789</v>
      </c>
      <c r="O17" s="289"/>
      <c r="P17" s="94"/>
    </row>
    <row r="18" spans="1:16" ht="14.25" customHeight="1" x14ac:dyDescent="0.2">
      <c r="A18" s="307"/>
      <c r="B18" s="316" t="s">
        <v>294</v>
      </c>
      <c r="C18" s="319" t="s">
        <v>115</v>
      </c>
      <c r="D18" s="256">
        <f>SUM(D11:D17)</f>
        <v>4757.0587751499997</v>
      </c>
      <c r="E18" s="257"/>
      <c r="F18" s="258"/>
      <c r="G18" s="257"/>
      <c r="H18" s="259">
        <v>1.3500475869051629E-2</v>
      </c>
      <c r="I18" s="257">
        <v>2963</v>
      </c>
      <c r="J18" s="258">
        <v>0.18442229564630397</v>
      </c>
      <c r="K18" s="260"/>
      <c r="L18" s="257">
        <v>1043.0431407911597</v>
      </c>
      <c r="M18" s="258">
        <f>L18/D18</f>
        <v>0.2192621933199197</v>
      </c>
      <c r="N18" s="256">
        <v>13.345559</v>
      </c>
      <c r="O18" s="261"/>
      <c r="P18" s="94"/>
    </row>
    <row r="19" spans="1:16" ht="14.25" customHeight="1" x14ac:dyDescent="0.2">
      <c r="A19" s="307"/>
      <c r="B19" s="315" t="s">
        <v>295</v>
      </c>
      <c r="C19" s="318" t="s">
        <v>108</v>
      </c>
      <c r="D19" s="251"/>
      <c r="E19" s="252"/>
      <c r="F19" s="253"/>
      <c r="G19" s="252"/>
      <c r="H19" s="254"/>
      <c r="I19" s="252"/>
      <c r="J19" s="253"/>
      <c r="K19" s="255"/>
      <c r="L19" s="252"/>
      <c r="M19" s="253"/>
      <c r="N19" s="269"/>
      <c r="O19" s="290"/>
      <c r="P19" s="94"/>
    </row>
    <row r="20" spans="1:16" ht="14.25" customHeight="1" x14ac:dyDescent="0.2">
      <c r="A20" s="307"/>
      <c r="B20" s="315" t="s">
        <v>295</v>
      </c>
      <c r="C20" s="318" t="s">
        <v>109</v>
      </c>
      <c r="D20" s="251">
        <v>66647.739659400046</v>
      </c>
      <c r="E20" s="252"/>
      <c r="F20" s="253"/>
      <c r="G20" s="252"/>
      <c r="H20" s="254">
        <v>2.0505963343278072E-3</v>
      </c>
      <c r="I20" s="252">
        <v>56579</v>
      </c>
      <c r="J20" s="253">
        <v>0.15602623305465577</v>
      </c>
      <c r="K20" s="255"/>
      <c r="L20" s="251">
        <v>5070.7370549878015</v>
      </c>
      <c r="M20" s="253">
        <f>L20/D20</f>
        <v>7.6082656079584254E-2</v>
      </c>
      <c r="N20" s="251">
        <v>24.060305</v>
      </c>
      <c r="O20" s="289"/>
      <c r="P20" s="94"/>
    </row>
    <row r="21" spans="1:16" ht="14.25" customHeight="1" x14ac:dyDescent="0.2">
      <c r="A21" s="307"/>
      <c r="B21" s="315" t="s">
        <v>295</v>
      </c>
      <c r="C21" s="318" t="s">
        <v>110</v>
      </c>
      <c r="D21" s="251">
        <v>58281.100583289961</v>
      </c>
      <c r="E21" s="252"/>
      <c r="F21" s="253"/>
      <c r="G21" s="252"/>
      <c r="H21" s="254">
        <v>3.5860159476823984E-3</v>
      </c>
      <c r="I21" s="252">
        <v>34864</v>
      </c>
      <c r="J21" s="253">
        <v>0.19470787290614358</v>
      </c>
      <c r="K21" s="255"/>
      <c r="L21" s="251">
        <v>7790.801063256893</v>
      </c>
      <c r="M21" s="253">
        <f t="shared" ref="M21:M27" si="1">L21/D21</f>
        <v>0.13367628588487276</v>
      </c>
      <c r="N21" s="251">
        <v>43.240848999999997</v>
      </c>
      <c r="O21" s="289"/>
      <c r="P21" s="94"/>
    </row>
    <row r="22" spans="1:16" ht="14.25" customHeight="1" x14ac:dyDescent="0.2">
      <c r="A22" s="307"/>
      <c r="B22" s="315" t="s">
        <v>295</v>
      </c>
      <c r="C22" s="318" t="s">
        <v>583</v>
      </c>
      <c r="D22" s="251">
        <v>34527.518629640021</v>
      </c>
      <c r="E22" s="252"/>
      <c r="F22" s="253"/>
      <c r="G22" s="252"/>
      <c r="H22" s="254">
        <v>6.1199034352628287E-3</v>
      </c>
      <c r="I22" s="252">
        <v>18019</v>
      </c>
      <c r="J22" s="253">
        <v>0.21153457772352491</v>
      </c>
      <c r="K22" s="255"/>
      <c r="L22" s="251">
        <v>7131.8716476453874</v>
      </c>
      <c r="M22" s="253">
        <f t="shared" si="1"/>
        <v>0.2065561595707332</v>
      </c>
      <c r="N22" s="251">
        <v>46.003523999999999</v>
      </c>
      <c r="O22" s="289"/>
      <c r="P22" s="94"/>
    </row>
    <row r="23" spans="1:16" ht="14.25" customHeight="1" x14ac:dyDescent="0.2">
      <c r="A23" s="307"/>
      <c r="B23" s="315" t="s">
        <v>295</v>
      </c>
      <c r="C23" s="318" t="s">
        <v>111</v>
      </c>
      <c r="D23" s="251">
        <v>43643.900171619956</v>
      </c>
      <c r="E23" s="252"/>
      <c r="F23" s="253"/>
      <c r="G23" s="252"/>
      <c r="H23" s="254">
        <v>1.1522763549160703E-2</v>
      </c>
      <c r="I23" s="252">
        <v>20850</v>
      </c>
      <c r="J23" s="253">
        <v>0.21433288009593102</v>
      </c>
      <c r="K23" s="255"/>
      <c r="L23" s="251">
        <v>13723.68839973285</v>
      </c>
      <c r="M23" s="253">
        <f t="shared" si="1"/>
        <v>0.31444688365997286</v>
      </c>
      <c r="N23" s="251">
        <v>110.084333</v>
      </c>
      <c r="O23" s="289"/>
      <c r="P23" s="94"/>
    </row>
    <row r="24" spans="1:16" ht="14.25" customHeight="1" x14ac:dyDescent="0.2">
      <c r="A24" s="307"/>
      <c r="B24" s="315" t="s">
        <v>295</v>
      </c>
      <c r="C24" s="318" t="s">
        <v>112</v>
      </c>
      <c r="D24" s="251">
        <v>4524.2456070999988</v>
      </c>
      <c r="E24" s="252"/>
      <c r="F24" s="253"/>
      <c r="G24" s="252"/>
      <c r="H24" s="254">
        <v>4.937444713478599E-2</v>
      </c>
      <c r="I24" s="252">
        <v>2478</v>
      </c>
      <c r="J24" s="253">
        <v>0.20564149192897468</v>
      </c>
      <c r="K24" s="255"/>
      <c r="L24" s="251">
        <v>3291.7074414345871</v>
      </c>
      <c r="M24" s="253">
        <f t="shared" si="1"/>
        <v>0.72757045644666984</v>
      </c>
      <c r="N24" s="251">
        <v>48.048817</v>
      </c>
      <c r="O24" s="289"/>
      <c r="P24" s="94"/>
    </row>
    <row r="25" spans="1:16" ht="14.25" customHeight="1" x14ac:dyDescent="0.2">
      <c r="A25" s="307"/>
      <c r="B25" s="315" t="s">
        <v>295</v>
      </c>
      <c r="C25" s="318" t="s">
        <v>113</v>
      </c>
      <c r="D25" s="251">
        <v>2105.7967301299996</v>
      </c>
      <c r="E25" s="252"/>
      <c r="F25" s="253"/>
      <c r="G25" s="252"/>
      <c r="H25" s="254">
        <v>0.20125734506503459</v>
      </c>
      <c r="I25" s="252">
        <v>1307</v>
      </c>
      <c r="J25" s="253">
        <v>0.21167434583014502</v>
      </c>
      <c r="K25" s="255"/>
      <c r="L25" s="251">
        <v>2637.8902519080889</v>
      </c>
      <c r="M25" s="253">
        <f t="shared" si="1"/>
        <v>1.2526803818074317</v>
      </c>
      <c r="N25" s="251">
        <v>95.285560000000004</v>
      </c>
      <c r="O25" s="289"/>
      <c r="P25" s="94"/>
    </row>
    <row r="26" spans="1:16" ht="14.25" customHeight="1" x14ac:dyDescent="0.2">
      <c r="A26" s="307"/>
      <c r="B26" s="315" t="s">
        <v>295</v>
      </c>
      <c r="C26" s="318" t="s">
        <v>114</v>
      </c>
      <c r="D26" s="251">
        <v>81.472040840000005</v>
      </c>
      <c r="E26" s="252"/>
      <c r="F26" s="253"/>
      <c r="G26" s="252"/>
      <c r="H26" s="254">
        <v>1</v>
      </c>
      <c r="I26" s="252">
        <v>67</v>
      </c>
      <c r="J26" s="253">
        <v>0.18192799999999998</v>
      </c>
      <c r="K26" s="255"/>
      <c r="L26" s="251">
        <v>29.453237533547004</v>
      </c>
      <c r="M26" s="253">
        <f t="shared" si="1"/>
        <v>0.36151343736913566</v>
      </c>
      <c r="N26" s="251">
        <v>15.748305999999999</v>
      </c>
      <c r="O26" s="289"/>
      <c r="P26" s="94"/>
    </row>
    <row r="27" spans="1:16" ht="14.25" customHeight="1" x14ac:dyDescent="0.2">
      <c r="A27" s="307"/>
      <c r="B27" s="316" t="s">
        <v>295</v>
      </c>
      <c r="C27" s="319" t="s">
        <v>115</v>
      </c>
      <c r="D27" s="256">
        <f>SUM(D20:D26)</f>
        <v>209811.77342201996</v>
      </c>
      <c r="E27" s="257"/>
      <c r="F27" s="258"/>
      <c r="G27" s="257"/>
      <c r="H27" s="259">
        <v>7.78122998717943E-3</v>
      </c>
      <c r="I27" s="257">
        <v>134164</v>
      </c>
      <c r="J27" s="258">
        <v>0.18406586558240223</v>
      </c>
      <c r="K27" s="260"/>
      <c r="L27" s="256">
        <v>39676.149096498833</v>
      </c>
      <c r="M27" s="258">
        <f t="shared" si="1"/>
        <v>0.1891035400415465</v>
      </c>
      <c r="N27" s="256">
        <v>382.47169400000001</v>
      </c>
      <c r="O27" s="261"/>
      <c r="P27" s="94"/>
    </row>
    <row r="28" spans="1:16" ht="14.25" customHeight="1" x14ac:dyDescent="0.2">
      <c r="A28" s="307"/>
      <c r="B28" s="321" t="s">
        <v>296</v>
      </c>
      <c r="C28" s="323" t="s">
        <v>115</v>
      </c>
      <c r="D28" s="262">
        <f>D27+D18</f>
        <v>214568.83219716998</v>
      </c>
      <c r="E28" s="263"/>
      <c r="F28" s="264"/>
      <c r="G28" s="263"/>
      <c r="H28" s="265"/>
      <c r="I28" s="263">
        <f>I27+I18</f>
        <v>137127</v>
      </c>
      <c r="J28" s="264"/>
      <c r="K28" s="266"/>
      <c r="L28" s="263">
        <f>L27+L18</f>
        <v>40719.192237289993</v>
      </c>
      <c r="M28" s="264">
        <f>L28/D28</f>
        <v>0.18977216690946344</v>
      </c>
      <c r="N28" s="263">
        <f>N27+N18</f>
        <v>395.81725299999999</v>
      </c>
      <c r="O28" s="267"/>
      <c r="P28" s="94"/>
    </row>
    <row r="29" spans="1:16" ht="14.25" customHeight="1" x14ac:dyDescent="0.2">
      <c r="A29" s="307"/>
      <c r="B29" s="314" t="s">
        <v>297</v>
      </c>
      <c r="C29" s="324" t="s">
        <v>108</v>
      </c>
      <c r="D29" s="268"/>
      <c r="E29" s="269"/>
      <c r="F29" s="270"/>
      <c r="G29" s="269"/>
      <c r="H29" s="271"/>
      <c r="I29" s="269"/>
      <c r="J29" s="270"/>
      <c r="K29" s="272"/>
      <c r="L29" s="269"/>
      <c r="M29" s="270"/>
      <c r="N29" s="269"/>
      <c r="O29" s="290"/>
      <c r="P29" s="94"/>
    </row>
    <row r="30" spans="1:16" ht="14.25" customHeight="1" x14ac:dyDescent="0.2">
      <c r="A30" s="307"/>
      <c r="B30" s="315" t="s">
        <v>297</v>
      </c>
      <c r="C30" s="318" t="s">
        <v>109</v>
      </c>
      <c r="D30" s="251">
        <v>0.88699494999999995</v>
      </c>
      <c r="E30" s="252"/>
      <c r="F30" s="253"/>
      <c r="G30" s="252"/>
      <c r="H30" s="254">
        <v>2.1220000000000002E-3</v>
      </c>
      <c r="I30" s="252">
        <v>2</v>
      </c>
      <c r="J30" s="253">
        <v>0.6</v>
      </c>
      <c r="K30" s="255"/>
      <c r="L30" s="252">
        <v>0.22683800000000001</v>
      </c>
      <c r="M30" s="253">
        <f>L30/D30</f>
        <v>0.2557376454059857</v>
      </c>
      <c r="N30" s="252">
        <v>1.057E-6</v>
      </c>
      <c r="O30" s="289"/>
      <c r="P30" s="94"/>
    </row>
    <row r="31" spans="1:16" ht="14.25" customHeight="1" x14ac:dyDescent="0.2">
      <c r="A31" s="307"/>
      <c r="B31" s="315" t="s">
        <v>297</v>
      </c>
      <c r="C31" s="318" t="s">
        <v>110</v>
      </c>
      <c r="D31" s="251">
        <v>4.0788140799999999</v>
      </c>
      <c r="E31" s="252"/>
      <c r="F31" s="253"/>
      <c r="G31" s="252"/>
      <c r="H31" s="254">
        <v>3.0000000000000001E-3</v>
      </c>
      <c r="I31" s="252">
        <v>5</v>
      </c>
      <c r="J31" s="253">
        <v>0.55000000000000004</v>
      </c>
      <c r="K31" s="255"/>
      <c r="L31" s="252">
        <v>1.198032</v>
      </c>
      <c r="M31" s="253">
        <f t="shared" ref="M31:M33" si="2">L31/D31</f>
        <v>0.29372066892541471</v>
      </c>
      <c r="N31" s="252">
        <v>6.4699999999999999E-6</v>
      </c>
      <c r="O31" s="289"/>
      <c r="P31" s="94"/>
    </row>
    <row r="32" spans="1:16" ht="14.25" customHeight="1" x14ac:dyDescent="0.2">
      <c r="A32" s="307"/>
      <c r="B32" s="315" t="s">
        <v>297</v>
      </c>
      <c r="C32" s="318" t="s">
        <v>583</v>
      </c>
      <c r="D32" s="251">
        <v>1.80314475</v>
      </c>
      <c r="E32" s="252"/>
      <c r="F32" s="253"/>
      <c r="G32" s="252"/>
      <c r="H32" s="254">
        <v>6.0000000000000001E-3</v>
      </c>
      <c r="I32" s="252">
        <v>2</v>
      </c>
      <c r="J32" s="253">
        <v>0.6</v>
      </c>
      <c r="K32" s="255"/>
      <c r="L32" s="252">
        <v>0.86622200000000005</v>
      </c>
      <c r="M32" s="253">
        <f t="shared" si="2"/>
        <v>0.48039515407734185</v>
      </c>
      <c r="N32" s="252">
        <v>6.0020000000000003E-6</v>
      </c>
      <c r="O32" s="289"/>
      <c r="P32" s="94"/>
    </row>
    <row r="33" spans="1:16" ht="14.25" customHeight="1" x14ac:dyDescent="0.2">
      <c r="A33" s="307"/>
      <c r="B33" s="315" t="s">
        <v>297</v>
      </c>
      <c r="C33" s="318" t="s">
        <v>111</v>
      </c>
      <c r="D33" s="251">
        <v>23.841318000000001</v>
      </c>
      <c r="E33" s="252"/>
      <c r="F33" s="253"/>
      <c r="G33" s="252"/>
      <c r="H33" s="254">
        <v>1.9E-2</v>
      </c>
      <c r="I33" s="252">
        <v>3</v>
      </c>
      <c r="J33" s="253">
        <v>7.0000000000000007E-2</v>
      </c>
      <c r="K33" s="255"/>
      <c r="L33" s="252">
        <v>5.1142339999999997</v>
      </c>
      <c r="M33" s="253">
        <f t="shared" si="2"/>
        <v>0.21451137894306008</v>
      </c>
      <c r="N33" s="252">
        <v>2.8507000000000001E-2</v>
      </c>
      <c r="O33" s="289"/>
      <c r="P33" s="94"/>
    </row>
    <row r="34" spans="1:16" ht="14.25" customHeight="1" x14ac:dyDescent="0.2">
      <c r="A34" s="307"/>
      <c r="B34" s="315" t="s">
        <v>297</v>
      </c>
      <c r="C34" s="318" t="s">
        <v>112</v>
      </c>
      <c r="D34" s="251">
        <v>0</v>
      </c>
      <c r="E34" s="252"/>
      <c r="F34" s="253"/>
      <c r="G34" s="252"/>
      <c r="H34" s="254"/>
      <c r="I34" s="252"/>
      <c r="J34" s="253"/>
      <c r="K34" s="255"/>
      <c r="L34" s="252"/>
      <c r="M34" s="253"/>
      <c r="N34" s="252"/>
      <c r="O34" s="289"/>
      <c r="P34" s="94"/>
    </row>
    <row r="35" spans="1:16" ht="14.25" customHeight="1" x14ac:dyDescent="0.2">
      <c r="A35" s="307"/>
      <c r="B35" s="315" t="s">
        <v>297</v>
      </c>
      <c r="C35" s="318" t="s">
        <v>113</v>
      </c>
      <c r="D35" s="251">
        <v>0</v>
      </c>
      <c r="E35" s="252"/>
      <c r="F35" s="253"/>
      <c r="G35" s="252"/>
      <c r="H35" s="254"/>
      <c r="I35" s="252"/>
      <c r="J35" s="253"/>
      <c r="K35" s="255"/>
      <c r="L35" s="252"/>
      <c r="M35" s="253"/>
      <c r="N35" s="252"/>
      <c r="O35" s="289"/>
      <c r="P35" s="94"/>
    </row>
    <row r="36" spans="1:16" ht="14.25" customHeight="1" x14ac:dyDescent="0.2">
      <c r="A36" s="307"/>
      <c r="B36" s="315" t="s">
        <v>297</v>
      </c>
      <c r="C36" s="318" t="s">
        <v>114</v>
      </c>
      <c r="D36" s="251">
        <v>0</v>
      </c>
      <c r="E36" s="252"/>
      <c r="F36" s="253"/>
      <c r="G36" s="252"/>
      <c r="H36" s="254"/>
      <c r="I36" s="252"/>
      <c r="J36" s="253"/>
      <c r="K36" s="255"/>
      <c r="L36" s="252"/>
      <c r="M36" s="253"/>
      <c r="N36" s="252"/>
      <c r="O36" s="289"/>
      <c r="P36" s="94"/>
    </row>
    <row r="37" spans="1:16" ht="14.25" customHeight="1" x14ac:dyDescent="0.2">
      <c r="A37" s="307"/>
      <c r="B37" s="316" t="s">
        <v>297</v>
      </c>
      <c r="C37" s="319" t="s">
        <v>115</v>
      </c>
      <c r="D37" s="256">
        <f>SUM(D30:D36)</f>
        <v>30.610271780000001</v>
      </c>
      <c r="E37" s="257"/>
      <c r="F37" s="258"/>
      <c r="G37" s="257"/>
      <c r="H37" s="259">
        <v>1.6E-2</v>
      </c>
      <c r="I37" s="257">
        <f>SUM(I30:I36)</f>
        <v>12</v>
      </c>
      <c r="J37" s="258">
        <v>0.183</v>
      </c>
      <c r="K37" s="260"/>
      <c r="L37" s="257">
        <f>SUM(L30:L36)</f>
        <v>7.4053259999999996</v>
      </c>
      <c r="M37" s="258">
        <f>L37/D37</f>
        <v>0.24192290918627052</v>
      </c>
      <c r="N37" s="257">
        <f>SUM(N30:N36)</f>
        <v>2.8520529000000003E-2</v>
      </c>
      <c r="O37" s="261"/>
      <c r="P37" s="94"/>
    </row>
    <row r="38" spans="1:16" ht="14.25" customHeight="1" x14ac:dyDescent="0.2">
      <c r="A38" s="307"/>
      <c r="B38" s="315" t="s">
        <v>298</v>
      </c>
      <c r="C38" s="318" t="s">
        <v>108</v>
      </c>
      <c r="D38" s="251"/>
      <c r="E38" s="252"/>
      <c r="F38" s="253"/>
      <c r="G38" s="252"/>
      <c r="H38" s="254"/>
      <c r="I38" s="252"/>
      <c r="J38" s="253"/>
      <c r="K38" s="255"/>
      <c r="L38" s="252"/>
      <c r="M38" s="253"/>
      <c r="N38" s="252"/>
      <c r="O38" s="290"/>
      <c r="P38" s="94"/>
    </row>
    <row r="39" spans="1:16" ht="14.25" customHeight="1" x14ac:dyDescent="0.2">
      <c r="A39" s="307"/>
      <c r="B39" s="315" t="s">
        <v>298</v>
      </c>
      <c r="C39" s="318" t="s">
        <v>109</v>
      </c>
      <c r="D39" s="251">
        <v>118.77027117999999</v>
      </c>
      <c r="E39" s="252"/>
      <c r="F39" s="253"/>
      <c r="G39" s="252"/>
      <c r="H39" s="254">
        <v>2.0646078431372553E-3</v>
      </c>
      <c r="I39" s="252">
        <v>204</v>
      </c>
      <c r="J39" s="253">
        <v>0.51059999999999772</v>
      </c>
      <c r="K39" s="255"/>
      <c r="L39" s="252">
        <v>26.765449309457008</v>
      </c>
      <c r="M39" s="253">
        <f>L39/D39</f>
        <v>0.22535478822720836</v>
      </c>
      <c r="N39" s="252">
        <v>0.126501</v>
      </c>
      <c r="O39" s="289"/>
      <c r="P39" s="94"/>
    </row>
    <row r="40" spans="1:16" ht="14.25" customHeight="1" x14ac:dyDescent="0.2">
      <c r="A40" s="307"/>
      <c r="B40" s="315" t="s">
        <v>298</v>
      </c>
      <c r="C40" s="318" t="s">
        <v>110</v>
      </c>
      <c r="D40" s="251">
        <v>121.00559138</v>
      </c>
      <c r="E40" s="252"/>
      <c r="F40" s="253"/>
      <c r="G40" s="252"/>
      <c r="H40" s="254">
        <v>3.5109489051094898E-3</v>
      </c>
      <c r="I40" s="252">
        <v>137</v>
      </c>
      <c r="J40" s="253">
        <v>0.509660671532845</v>
      </c>
      <c r="K40" s="255"/>
      <c r="L40" s="252">
        <v>38.528510149541987</v>
      </c>
      <c r="M40" s="253">
        <f t="shared" ref="M40:M45" si="3">L40/D40</f>
        <v>0.31840272594139019</v>
      </c>
      <c r="N40" s="252">
        <v>0.22239200000000001</v>
      </c>
      <c r="O40" s="289"/>
      <c r="P40" s="94"/>
    </row>
    <row r="41" spans="1:16" ht="14.25" customHeight="1" x14ac:dyDescent="0.2">
      <c r="A41" s="307"/>
      <c r="B41" s="315" t="s">
        <v>298</v>
      </c>
      <c r="C41" s="318" t="s">
        <v>583</v>
      </c>
      <c r="D41" s="251">
        <v>59.964130120000007</v>
      </c>
      <c r="E41" s="252"/>
      <c r="F41" s="253"/>
      <c r="G41" s="252"/>
      <c r="H41" s="254">
        <v>6.2782456140350867E-3</v>
      </c>
      <c r="I41" s="252">
        <v>57</v>
      </c>
      <c r="J41" s="253">
        <v>0.51060000000000005</v>
      </c>
      <c r="K41" s="255"/>
      <c r="L41" s="252">
        <v>26.378122880462008</v>
      </c>
      <c r="M41" s="253">
        <f t="shared" si="3"/>
        <v>0.43989836636793034</v>
      </c>
      <c r="N41" s="252">
        <v>0.192634</v>
      </c>
      <c r="O41" s="289"/>
      <c r="P41" s="94"/>
    </row>
    <row r="42" spans="1:16" ht="14.25" customHeight="1" x14ac:dyDescent="0.2">
      <c r="A42" s="307"/>
      <c r="B42" s="315" t="s">
        <v>298</v>
      </c>
      <c r="C42" s="318" t="s">
        <v>111</v>
      </c>
      <c r="D42" s="251">
        <v>109.77887115999999</v>
      </c>
      <c r="E42" s="252"/>
      <c r="F42" s="253"/>
      <c r="G42" s="252"/>
      <c r="H42" s="254">
        <v>1.2778681318681319E-2</v>
      </c>
      <c r="I42" s="252">
        <v>91</v>
      </c>
      <c r="J42" s="253">
        <v>0.51059999999999905</v>
      </c>
      <c r="K42" s="255"/>
      <c r="L42" s="252">
        <v>66.514934497469994</v>
      </c>
      <c r="M42" s="253">
        <f t="shared" si="3"/>
        <v>0.60589923903048815</v>
      </c>
      <c r="N42" s="252">
        <v>0.79199900000000001</v>
      </c>
      <c r="O42" s="289"/>
      <c r="P42" s="94"/>
    </row>
    <row r="43" spans="1:16" ht="14.25" customHeight="1" x14ac:dyDescent="0.2">
      <c r="A43" s="307"/>
      <c r="B43" s="315" t="s">
        <v>298</v>
      </c>
      <c r="C43" s="318" t="s">
        <v>112</v>
      </c>
      <c r="D43" s="251">
        <v>32.347155000000001</v>
      </c>
      <c r="E43" s="252"/>
      <c r="F43" s="253"/>
      <c r="G43" s="252"/>
      <c r="H43" s="254">
        <v>4.2256499999999995E-2</v>
      </c>
      <c r="I43" s="252">
        <v>20</v>
      </c>
      <c r="J43" s="253">
        <v>0.51060000000000005</v>
      </c>
      <c r="K43" s="255"/>
      <c r="L43" s="252">
        <v>25.279232092228</v>
      </c>
      <c r="M43" s="253">
        <f t="shared" si="3"/>
        <v>0.78149785018892692</v>
      </c>
      <c r="N43" s="252">
        <v>0.70795300000000005</v>
      </c>
      <c r="O43" s="289"/>
      <c r="P43" s="94"/>
    </row>
    <row r="44" spans="1:16" ht="14.25" customHeight="1" x14ac:dyDescent="0.2">
      <c r="A44" s="307"/>
      <c r="B44" s="315" t="s">
        <v>298</v>
      </c>
      <c r="C44" s="318" t="s">
        <v>113</v>
      </c>
      <c r="D44" s="251">
        <v>4.8541877500000004</v>
      </c>
      <c r="E44" s="252"/>
      <c r="F44" s="253"/>
      <c r="G44" s="252"/>
      <c r="H44" s="254">
        <v>0.17007833333333333</v>
      </c>
      <c r="I44" s="252">
        <v>6</v>
      </c>
      <c r="J44" s="253">
        <v>0.51060000000000005</v>
      </c>
      <c r="K44" s="255"/>
      <c r="L44" s="252">
        <v>5.1265046095600004</v>
      </c>
      <c r="M44" s="253">
        <f t="shared" si="3"/>
        <v>1.0560993668940803</v>
      </c>
      <c r="N44" s="252">
        <v>0.38561400000000001</v>
      </c>
      <c r="O44" s="289"/>
      <c r="P44" s="94"/>
    </row>
    <row r="45" spans="1:16" ht="14.25" customHeight="1" x14ac:dyDescent="0.2">
      <c r="A45" s="307"/>
      <c r="B45" s="315" t="s">
        <v>298</v>
      </c>
      <c r="C45" s="318" t="s">
        <v>114</v>
      </c>
      <c r="D45" s="251">
        <v>1.13861824</v>
      </c>
      <c r="E45" s="252"/>
      <c r="F45" s="253"/>
      <c r="G45" s="252"/>
      <c r="H45" s="254">
        <v>1</v>
      </c>
      <c r="I45" s="252">
        <v>1</v>
      </c>
      <c r="J45" s="253">
        <v>0.51060000000000005</v>
      </c>
      <c r="K45" s="255"/>
      <c r="L45" s="252"/>
      <c r="M45" s="253">
        <f t="shared" si="3"/>
        <v>0</v>
      </c>
      <c r="N45" s="252">
        <v>0.58137799999999995</v>
      </c>
      <c r="O45" s="289"/>
      <c r="P45" s="94"/>
    </row>
    <row r="46" spans="1:16" ht="14.25" customHeight="1" x14ac:dyDescent="0.2">
      <c r="A46" s="307"/>
      <c r="B46" s="316" t="s">
        <v>298</v>
      </c>
      <c r="C46" s="319" t="s">
        <v>115</v>
      </c>
      <c r="D46" s="256">
        <f>SUM(D39:D45)</f>
        <v>447.85882483</v>
      </c>
      <c r="E46" s="257"/>
      <c r="F46" s="258"/>
      <c r="G46" s="257"/>
      <c r="H46" s="259">
        <v>0.01</v>
      </c>
      <c r="I46" s="257">
        <f>SUM(I39:I45)</f>
        <v>516</v>
      </c>
      <c r="J46" s="258">
        <v>0.51</v>
      </c>
      <c r="K46" s="260"/>
      <c r="L46" s="257">
        <f>SUM(L39:L45)</f>
        <v>188.59275353871899</v>
      </c>
      <c r="M46" s="258">
        <f>L46/D46</f>
        <v>0.42109866565720966</v>
      </c>
      <c r="N46" s="257">
        <f>SUM(N39:N45)</f>
        <v>3.0084709999999997</v>
      </c>
      <c r="O46" s="261"/>
      <c r="P46" s="94"/>
    </row>
    <row r="47" spans="1:16" ht="14.25" customHeight="1" x14ac:dyDescent="0.2">
      <c r="A47" s="307"/>
      <c r="B47" s="321" t="s">
        <v>299</v>
      </c>
      <c r="C47" s="323" t="s">
        <v>115</v>
      </c>
      <c r="D47" s="262">
        <f>D37+D46</f>
        <v>478.46909661000001</v>
      </c>
      <c r="E47" s="263"/>
      <c r="F47" s="264"/>
      <c r="G47" s="263"/>
      <c r="H47" s="265"/>
      <c r="I47" s="263">
        <f>I46+I37</f>
        <v>528</v>
      </c>
      <c r="J47" s="264"/>
      <c r="K47" s="266"/>
      <c r="L47" s="263">
        <f>L46+L37</f>
        <v>195.998079538719</v>
      </c>
      <c r="M47" s="264">
        <f>L47/D47</f>
        <v>0.40963581750082589</v>
      </c>
      <c r="N47" s="263">
        <f>N46+N37</f>
        <v>3.0369915289999998</v>
      </c>
      <c r="O47" s="267"/>
      <c r="P47" s="94"/>
    </row>
    <row r="48" spans="1:16" ht="14.25" customHeight="1" x14ac:dyDescent="0.2">
      <c r="A48" s="307"/>
      <c r="B48" s="321" t="s">
        <v>46</v>
      </c>
      <c r="C48" s="323" t="s">
        <v>30</v>
      </c>
      <c r="D48" s="262">
        <f>D47+D28</f>
        <v>215047.30129377998</v>
      </c>
      <c r="E48" s="263"/>
      <c r="F48" s="264"/>
      <c r="G48" s="263"/>
      <c r="H48" s="265">
        <v>8.0000000000000002E-3</v>
      </c>
      <c r="I48" s="263">
        <f>I47+I28</f>
        <v>137655</v>
      </c>
      <c r="J48" s="264">
        <v>0.19</v>
      </c>
      <c r="K48" s="266"/>
      <c r="L48" s="263">
        <f>L47+L28</f>
        <v>40915.19031682871</v>
      </c>
      <c r="M48" s="264">
        <f>L48/D48</f>
        <v>0.19026135213356496</v>
      </c>
      <c r="N48" s="263">
        <f>N47+N28</f>
        <v>398.85424452899997</v>
      </c>
      <c r="O48" s="267"/>
      <c r="P48" s="94"/>
    </row>
    <row r="49" spans="1:16" ht="14.25" customHeight="1" x14ac:dyDescent="0.2">
      <c r="A49" s="307"/>
      <c r="B49" s="316"/>
      <c r="C49" s="319"/>
      <c r="D49" s="256"/>
      <c r="E49" s="257"/>
      <c r="F49" s="258"/>
      <c r="G49" s="257"/>
      <c r="H49" s="259"/>
      <c r="I49" s="257"/>
      <c r="J49" s="258"/>
      <c r="K49" s="260"/>
      <c r="L49" s="257"/>
      <c r="M49" s="258"/>
      <c r="N49" s="257"/>
      <c r="O49" s="261"/>
      <c r="P49" s="94"/>
    </row>
    <row r="50" spans="1:16" ht="14.25" customHeight="1" thickBot="1" x14ac:dyDescent="0.25">
      <c r="A50" s="307"/>
      <c r="B50" s="322" t="s">
        <v>300</v>
      </c>
      <c r="C50" s="320"/>
      <c r="D50" s="301">
        <f>D48</f>
        <v>215047.30129377998</v>
      </c>
      <c r="E50" s="302"/>
      <c r="F50" s="303"/>
      <c r="G50" s="302"/>
      <c r="H50" s="304">
        <v>8.0000000000000002E-3</v>
      </c>
      <c r="I50" s="302">
        <f>I48</f>
        <v>137655</v>
      </c>
      <c r="J50" s="303">
        <v>0.19</v>
      </c>
      <c r="K50" s="305"/>
      <c r="L50" s="302">
        <f>L48</f>
        <v>40915.19031682871</v>
      </c>
      <c r="M50" s="303">
        <f>M48</f>
        <v>0.19026135213356496</v>
      </c>
      <c r="N50" s="302">
        <f>N48</f>
        <v>398.85424452899997</v>
      </c>
      <c r="O50" s="306"/>
      <c r="P50" s="94"/>
    </row>
  </sheetData>
  <pageMargins left="0.7" right="0.7" top="0.75" bottom="0.75" header="0.3" footer="0.3"/>
  <pageSetup paperSize="9" scale="36" orientation="portrait" verticalDpi="144"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5">
    <tabColor rgb="FF92D050"/>
    <pageSetUpPr fitToPage="1"/>
  </sheetPr>
  <dimension ref="A1:K23"/>
  <sheetViews>
    <sheetView zoomScale="120" zoomScaleNormal="120" workbookViewId="0">
      <selection activeCell="B5" sqref="B5"/>
    </sheetView>
  </sheetViews>
  <sheetFormatPr baseColWidth="10" defaultColWidth="11.42578125" defaultRowHeight="14.25" x14ac:dyDescent="0.2"/>
  <cols>
    <col min="1" max="2" width="4.28515625" style="25" customWidth="1"/>
    <col min="3" max="3" width="39.85546875" style="25" bestFit="1" customWidth="1"/>
    <col min="4" max="5" width="14.28515625" style="25" customWidth="1"/>
    <col min="6" max="6" width="24.42578125" style="25" bestFit="1" customWidth="1"/>
    <col min="7" max="7" width="15.5703125" style="25" bestFit="1" customWidth="1"/>
    <col min="8" max="8" width="11.42578125" style="25"/>
    <col min="9" max="9" width="25.85546875" style="369" bestFit="1" customWidth="1"/>
    <col min="10" max="10" width="24.42578125" style="369" bestFit="1" customWidth="1"/>
    <col min="11" max="11" width="24.42578125" style="25" bestFit="1" customWidth="1"/>
    <col min="12" max="16384" width="11.42578125" style="25"/>
  </cols>
  <sheetData>
    <row r="1" spans="1:11" ht="18.75" customHeight="1" x14ac:dyDescent="0.2"/>
    <row r="2" spans="1:11" ht="18.75" customHeight="1" x14ac:dyDescent="0.2">
      <c r="A2" s="26" t="s">
        <v>8</v>
      </c>
      <c r="B2" s="27"/>
      <c r="C2" s="27"/>
      <c r="D2" s="28"/>
      <c r="E2" s="28"/>
    </row>
    <row r="3" spans="1:11" ht="14.25" customHeight="1" x14ac:dyDescent="0.2">
      <c r="A3" s="26"/>
      <c r="B3" s="27"/>
      <c r="C3" s="27"/>
      <c r="D3" s="28"/>
      <c r="E3" s="28"/>
    </row>
    <row r="4" spans="1:11" ht="14.25" customHeight="1" x14ac:dyDescent="0.2">
      <c r="A4" s="26"/>
      <c r="B4" s="29" t="s">
        <v>453</v>
      </c>
      <c r="C4" s="30"/>
      <c r="D4" s="28"/>
      <c r="E4" s="28"/>
    </row>
    <row r="5" spans="1:11" ht="14.25" customHeight="1" thickBot="1" x14ac:dyDescent="0.25">
      <c r="A5" s="26"/>
      <c r="B5" s="27"/>
      <c r="C5" s="27"/>
      <c r="D5" s="28"/>
      <c r="E5" s="28"/>
    </row>
    <row r="6" spans="1:11" ht="14.25" customHeight="1" x14ac:dyDescent="0.2">
      <c r="B6" s="31"/>
      <c r="C6" s="32"/>
      <c r="D6" s="33" t="s">
        <v>17</v>
      </c>
      <c r="E6" s="61" t="s">
        <v>18</v>
      </c>
    </row>
    <row r="7" spans="1:11" ht="14.25" customHeight="1" thickBot="1" x14ac:dyDescent="0.25">
      <c r="B7" s="35"/>
      <c r="C7" s="36"/>
      <c r="D7" s="38" t="s">
        <v>116</v>
      </c>
      <c r="E7" s="62" t="s">
        <v>117</v>
      </c>
    </row>
    <row r="8" spans="1:11" ht="14.25" customHeight="1" x14ac:dyDescent="0.2">
      <c r="B8" s="103">
        <v>1</v>
      </c>
      <c r="C8" s="102" t="s">
        <v>118</v>
      </c>
      <c r="D8" s="45">
        <v>41723.699812999999</v>
      </c>
      <c r="E8" s="56">
        <f>D8*0.08</f>
        <v>3337.8959850400001</v>
      </c>
      <c r="F8" s="369"/>
      <c r="K8" s="369"/>
    </row>
    <row r="9" spans="1:11" ht="14.25" customHeight="1" x14ac:dyDescent="0.2">
      <c r="B9" s="64">
        <v>2</v>
      </c>
      <c r="C9" s="13" t="s">
        <v>119</v>
      </c>
      <c r="D9" s="58">
        <v>594.03899999999999</v>
      </c>
      <c r="E9" s="59">
        <f>D9*0.08</f>
        <v>47.523119999999999</v>
      </c>
    </row>
    <row r="10" spans="1:11" ht="14.25" customHeight="1" x14ac:dyDescent="0.2">
      <c r="B10" s="64">
        <v>3</v>
      </c>
      <c r="C10" s="13" t="s">
        <v>120</v>
      </c>
      <c r="D10" s="58">
        <v>-1388.3084739999977</v>
      </c>
      <c r="E10" s="59">
        <f>D10*0.08</f>
        <v>-111.06467791999981</v>
      </c>
    </row>
    <row r="11" spans="1:11" ht="14.25" customHeight="1" x14ac:dyDescent="0.2">
      <c r="B11" s="64">
        <v>4</v>
      </c>
      <c r="C11" s="24" t="s">
        <v>121</v>
      </c>
      <c r="D11" s="58"/>
      <c r="E11" s="59"/>
    </row>
    <row r="12" spans="1:11" ht="14.25" customHeight="1" x14ac:dyDescent="0.2">
      <c r="B12" s="64">
        <v>5</v>
      </c>
      <c r="C12" s="24" t="s">
        <v>122</v>
      </c>
      <c r="D12" s="58"/>
      <c r="E12" s="59"/>
    </row>
    <row r="13" spans="1:11" ht="14.25" customHeight="1" x14ac:dyDescent="0.2">
      <c r="B13" s="64">
        <v>6</v>
      </c>
      <c r="C13" s="13" t="s">
        <v>123</v>
      </c>
      <c r="D13" s="58"/>
      <c r="E13" s="59"/>
    </row>
    <row r="14" spans="1:11" ht="14.25" customHeight="1" x14ac:dyDescent="0.2">
      <c r="B14" s="64">
        <v>7</v>
      </c>
      <c r="C14" s="24" t="s">
        <v>124</v>
      </c>
      <c r="D14" s="58"/>
      <c r="E14" s="59"/>
    </row>
    <row r="15" spans="1:11" ht="14.25" customHeight="1" x14ac:dyDescent="0.2">
      <c r="B15" s="64">
        <v>8</v>
      </c>
      <c r="C15" s="24" t="s">
        <v>14</v>
      </c>
      <c r="D15" s="58">
        <v>10.466877</v>
      </c>
      <c r="E15" s="59">
        <f>D15*0.08</f>
        <v>0.83735016000000007</v>
      </c>
    </row>
    <row r="16" spans="1:11" ht="14.25" customHeight="1" thickBot="1" x14ac:dyDescent="0.25">
      <c r="B16" s="93">
        <v>9</v>
      </c>
      <c r="C16" s="68" t="s">
        <v>125</v>
      </c>
      <c r="D16" s="51">
        <v>40939.897215999998</v>
      </c>
      <c r="E16" s="55">
        <f>D16*0.08</f>
        <v>3275.1917772799998</v>
      </c>
      <c r="F16" s="369"/>
    </row>
    <row r="17" spans="6:7" x14ac:dyDescent="0.2">
      <c r="F17" s="341"/>
    </row>
    <row r="22" spans="6:7" x14ac:dyDescent="0.2">
      <c r="F22" s="369"/>
    </row>
    <row r="23" spans="6:7" x14ac:dyDescent="0.2">
      <c r="F23" s="369"/>
      <c r="G23" s="341"/>
    </row>
  </sheetData>
  <pageMargins left="0.7" right="0.7" top="0.75" bottom="0.75" header="0.3" footer="0.3"/>
  <pageSetup paperSize="9" orientation="portrait" verticalDpi="144"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45"/>
  <sheetViews>
    <sheetView topLeftCell="A4" zoomScale="120" zoomScaleNormal="120" workbookViewId="0">
      <selection activeCell="C9" sqref="C9"/>
    </sheetView>
  </sheetViews>
  <sheetFormatPr baseColWidth="10" defaultColWidth="11.42578125" defaultRowHeight="12.75" x14ac:dyDescent="0.2"/>
  <cols>
    <col min="1" max="1" width="4.42578125" style="184" customWidth="1"/>
    <col min="2" max="2" width="21.7109375" style="184" bestFit="1" customWidth="1"/>
    <col min="3" max="5" width="14" style="184" customWidth="1"/>
    <col min="6" max="7" width="7" style="184" customWidth="1"/>
    <col min="8" max="10" width="14" style="184" customWidth="1"/>
    <col min="11" max="16384" width="11.42578125" style="184"/>
  </cols>
  <sheetData>
    <row r="1" spans="1:10" ht="14.25" x14ac:dyDescent="0.2">
      <c r="A1" s="25"/>
      <c r="B1" s="25"/>
      <c r="C1" s="25"/>
      <c r="D1" s="25"/>
      <c r="E1" s="25"/>
      <c r="F1" s="25"/>
      <c r="G1" s="25"/>
      <c r="H1" s="25"/>
      <c r="I1" s="25"/>
      <c r="J1" s="25"/>
    </row>
    <row r="2" spans="1:10" ht="15" x14ac:dyDescent="0.2">
      <c r="A2" s="26" t="s">
        <v>9</v>
      </c>
      <c r="B2" s="27"/>
      <c r="C2" s="27"/>
      <c r="D2" s="28"/>
      <c r="E2" s="28"/>
      <c r="F2" s="28"/>
      <c r="G2" s="28"/>
      <c r="H2" s="25"/>
      <c r="I2" s="25"/>
      <c r="J2" s="25"/>
    </row>
    <row r="3" spans="1:10" ht="15" x14ac:dyDescent="0.2">
      <c r="A3" s="26"/>
      <c r="B3" s="27"/>
      <c r="C3" s="27"/>
      <c r="D3" s="28"/>
      <c r="E3" s="28"/>
      <c r="F3" s="28"/>
      <c r="G3" s="28"/>
      <c r="H3" s="25"/>
      <c r="I3" s="25"/>
      <c r="J3" s="25"/>
    </row>
    <row r="4" spans="1:10" ht="15" x14ac:dyDescent="0.2">
      <c r="A4" s="26"/>
      <c r="B4" s="29" t="s">
        <v>558</v>
      </c>
      <c r="C4" s="30"/>
      <c r="D4" s="28"/>
      <c r="E4" s="28"/>
      <c r="F4" s="28"/>
      <c r="G4" s="28"/>
      <c r="H4" s="25"/>
      <c r="I4" s="25"/>
      <c r="J4" s="25"/>
    </row>
    <row r="5" spans="1:10" ht="15.75" thickBot="1" x14ac:dyDescent="0.25">
      <c r="A5" s="26"/>
      <c r="B5" s="27"/>
      <c r="C5" s="27"/>
      <c r="D5" s="28"/>
      <c r="E5" s="28"/>
      <c r="F5" s="28"/>
      <c r="G5" s="28"/>
      <c r="H5" s="25"/>
      <c r="I5" s="25"/>
      <c r="J5" s="25"/>
    </row>
    <row r="6" spans="1:10" ht="14.25" x14ac:dyDescent="0.2">
      <c r="A6" s="25"/>
      <c r="B6" s="441" t="s">
        <v>17</v>
      </c>
      <c r="C6" s="34" t="s">
        <v>18</v>
      </c>
      <c r="D6" s="446" t="s">
        <v>31</v>
      </c>
      <c r="E6" s="446" t="s">
        <v>32</v>
      </c>
      <c r="F6" s="552" t="s">
        <v>33</v>
      </c>
      <c r="G6" s="553"/>
      <c r="H6" s="446" t="s">
        <v>34</v>
      </c>
      <c r="I6" s="34" t="s">
        <v>69</v>
      </c>
      <c r="J6" s="61" t="s">
        <v>70</v>
      </c>
    </row>
    <row r="7" spans="1:10" ht="14.25" x14ac:dyDescent="0.2">
      <c r="A7" s="25"/>
      <c r="B7" s="556" t="s">
        <v>559</v>
      </c>
      <c r="C7" s="554" t="s">
        <v>560</v>
      </c>
      <c r="D7" s="554" t="s">
        <v>561</v>
      </c>
      <c r="E7" s="554" t="s">
        <v>562</v>
      </c>
      <c r="F7" s="546" t="s">
        <v>103</v>
      </c>
      <c r="G7" s="533"/>
      <c r="H7" s="554" t="s">
        <v>563</v>
      </c>
      <c r="I7" s="554" t="s">
        <v>564</v>
      </c>
      <c r="J7" s="558" t="s">
        <v>565</v>
      </c>
    </row>
    <row r="8" spans="1:10" ht="27.75" thickBot="1" x14ac:dyDescent="0.25">
      <c r="A8" s="25"/>
      <c r="B8" s="557"/>
      <c r="C8" s="555"/>
      <c r="D8" s="555"/>
      <c r="E8" s="555"/>
      <c r="F8" s="447" t="s">
        <v>566</v>
      </c>
      <c r="G8" s="447" t="s">
        <v>567</v>
      </c>
      <c r="H8" s="555"/>
      <c r="I8" s="555"/>
      <c r="J8" s="559"/>
    </row>
    <row r="9" spans="1:10" ht="14.25" x14ac:dyDescent="0.2">
      <c r="A9" s="25"/>
      <c r="B9" s="445" t="s">
        <v>569</v>
      </c>
      <c r="C9" s="58" t="s">
        <v>568</v>
      </c>
      <c r="D9" s="511">
        <v>4.7999999999999996E-3</v>
      </c>
      <c r="E9" s="512">
        <v>3.7000000000000002E-3</v>
      </c>
      <c r="F9" s="44">
        <v>128213</v>
      </c>
      <c r="G9" s="44">
        <v>125945</v>
      </c>
      <c r="H9" s="44">
        <v>163</v>
      </c>
      <c r="I9" s="44"/>
      <c r="J9" s="513">
        <v>1.4E-3</v>
      </c>
    </row>
    <row r="10" spans="1:10" ht="14.25" x14ac:dyDescent="0.2">
      <c r="A10" s="25"/>
      <c r="B10" s="58"/>
      <c r="C10" s="58"/>
      <c r="D10" s="58"/>
      <c r="E10" s="58"/>
      <c r="F10" s="58"/>
      <c r="G10" s="58"/>
      <c r="H10" s="58"/>
      <c r="I10" s="58"/>
      <c r="J10" s="58"/>
    </row>
    <row r="11" spans="1:10" ht="14.25" x14ac:dyDescent="0.2">
      <c r="A11" s="25"/>
      <c r="B11" s="58"/>
      <c r="C11" s="58"/>
      <c r="D11" s="58"/>
      <c r="E11" s="58"/>
      <c r="F11" s="58"/>
      <c r="G11" s="58"/>
      <c r="H11" s="58"/>
      <c r="I11" s="58"/>
      <c r="J11" s="58"/>
    </row>
    <row r="12" spans="1:10" ht="14.25" x14ac:dyDescent="0.2">
      <c r="A12" s="25"/>
      <c r="B12" s="58"/>
      <c r="C12" s="58"/>
      <c r="D12" s="58"/>
      <c r="E12" s="58"/>
      <c r="F12" s="58"/>
      <c r="G12" s="58"/>
      <c r="H12" s="58"/>
      <c r="I12" s="58"/>
      <c r="J12" s="58"/>
    </row>
    <row r="13" spans="1:10" ht="14.25" x14ac:dyDescent="0.2">
      <c r="A13" s="25"/>
      <c r="B13" s="58"/>
      <c r="C13" s="58"/>
      <c r="D13" s="58"/>
      <c r="E13" s="58"/>
      <c r="F13" s="58"/>
      <c r="G13" s="58"/>
      <c r="H13" s="58"/>
      <c r="I13" s="58"/>
      <c r="J13" s="58"/>
    </row>
    <row r="14" spans="1:10" ht="14.25" x14ac:dyDescent="0.2">
      <c r="A14" s="25"/>
      <c r="B14" s="25"/>
      <c r="C14" s="25"/>
      <c r="D14" s="25"/>
      <c r="E14" s="25"/>
      <c r="F14" s="25"/>
      <c r="G14" s="25"/>
      <c r="H14" s="25"/>
      <c r="I14" s="25"/>
      <c r="J14" s="25"/>
    </row>
    <row r="15" spans="1:10" ht="14.25" x14ac:dyDescent="0.2">
      <c r="A15" s="25"/>
      <c r="B15" s="25"/>
      <c r="C15" s="25"/>
      <c r="D15" s="25"/>
      <c r="E15" s="25"/>
      <c r="F15" s="25"/>
      <c r="G15" s="25"/>
      <c r="H15" s="25"/>
      <c r="I15" s="25"/>
      <c r="J15" s="25"/>
    </row>
    <row r="16" spans="1:10" ht="14.25" x14ac:dyDescent="0.2">
      <c r="A16" s="25"/>
      <c r="B16" s="25"/>
      <c r="C16" s="25"/>
      <c r="D16" s="25"/>
      <c r="E16" s="25"/>
      <c r="F16" s="25"/>
      <c r="G16" s="25"/>
      <c r="H16" s="25"/>
      <c r="I16" s="25"/>
      <c r="J16" s="25"/>
    </row>
    <row r="17" spans="1:10" ht="14.25" x14ac:dyDescent="0.2">
      <c r="A17" s="25"/>
      <c r="B17" s="25"/>
      <c r="C17" s="25"/>
      <c r="D17" s="25"/>
      <c r="E17" s="25"/>
      <c r="F17" s="25"/>
      <c r="G17" s="25"/>
      <c r="H17" s="25"/>
      <c r="I17" s="25"/>
      <c r="J17" s="25"/>
    </row>
    <row r="18" spans="1:10" ht="14.25" x14ac:dyDescent="0.2">
      <c r="A18" s="25"/>
      <c r="B18" s="25"/>
      <c r="C18" s="25"/>
      <c r="D18" s="25"/>
      <c r="E18" s="25"/>
      <c r="F18" s="25"/>
      <c r="G18" s="25"/>
      <c r="H18" s="25"/>
      <c r="I18" s="25"/>
      <c r="J18" s="25"/>
    </row>
    <row r="19" spans="1:10" ht="14.25" x14ac:dyDescent="0.2">
      <c r="A19" s="25"/>
      <c r="B19" s="25"/>
      <c r="C19" s="25"/>
      <c r="D19" s="25"/>
      <c r="E19" s="25"/>
      <c r="F19" s="25"/>
      <c r="G19" s="25"/>
      <c r="H19" s="25"/>
      <c r="I19" s="25"/>
      <c r="J19" s="25"/>
    </row>
    <row r="20" spans="1:10" ht="14.25" x14ac:dyDescent="0.2">
      <c r="A20" s="25"/>
      <c r="B20" s="25"/>
      <c r="C20" s="25"/>
      <c r="D20" s="25"/>
      <c r="E20" s="25"/>
      <c r="F20" s="25"/>
      <c r="G20" s="25"/>
      <c r="H20" s="25"/>
      <c r="I20" s="25"/>
      <c r="J20" s="25"/>
    </row>
    <row r="21" spans="1:10" ht="14.25" x14ac:dyDescent="0.2">
      <c r="A21" s="25"/>
      <c r="B21" s="25"/>
      <c r="C21" s="25"/>
      <c r="D21" s="25"/>
      <c r="E21" s="25"/>
      <c r="F21" s="25"/>
      <c r="G21" s="25"/>
      <c r="H21" s="25"/>
      <c r="I21" s="25"/>
      <c r="J21" s="25"/>
    </row>
    <row r="22" spans="1:10" ht="14.25" x14ac:dyDescent="0.2">
      <c r="A22" s="25"/>
      <c r="B22" s="25"/>
      <c r="C22" s="25"/>
      <c r="D22" s="25"/>
      <c r="E22" s="25"/>
      <c r="F22" s="25"/>
      <c r="G22" s="25"/>
      <c r="H22" s="25"/>
      <c r="I22" s="25"/>
      <c r="J22" s="25"/>
    </row>
    <row r="23" spans="1:10" ht="14.25" x14ac:dyDescent="0.2">
      <c r="A23" s="25"/>
      <c r="B23" s="25"/>
      <c r="C23" s="25"/>
      <c r="D23" s="25"/>
      <c r="E23" s="25"/>
      <c r="F23" s="25"/>
      <c r="G23" s="25"/>
      <c r="H23" s="25"/>
      <c r="I23" s="25"/>
      <c r="J23" s="25"/>
    </row>
    <row r="24" spans="1:10" ht="14.25" x14ac:dyDescent="0.2">
      <c r="A24" s="25"/>
      <c r="B24" s="25"/>
      <c r="C24" s="25"/>
      <c r="D24" s="25"/>
      <c r="E24" s="25"/>
      <c r="F24" s="25"/>
      <c r="G24" s="25"/>
      <c r="H24" s="25"/>
      <c r="I24" s="25"/>
      <c r="J24" s="25"/>
    </row>
    <row r="25" spans="1:10" ht="14.25" x14ac:dyDescent="0.2">
      <c r="A25" s="25"/>
      <c r="B25" s="25"/>
      <c r="C25" s="25"/>
      <c r="D25" s="25"/>
      <c r="E25" s="25"/>
      <c r="F25" s="25"/>
      <c r="G25" s="25"/>
      <c r="H25" s="25"/>
      <c r="I25" s="25"/>
      <c r="J25" s="25"/>
    </row>
    <row r="26" spans="1:10" ht="14.25" x14ac:dyDescent="0.2">
      <c r="A26" s="25"/>
      <c r="B26" s="25"/>
      <c r="C26" s="25"/>
      <c r="D26" s="25"/>
      <c r="E26" s="25"/>
      <c r="F26" s="25"/>
      <c r="G26" s="25"/>
      <c r="H26" s="25"/>
      <c r="I26" s="25"/>
      <c r="J26" s="25"/>
    </row>
    <row r="27" spans="1:10" ht="14.25" x14ac:dyDescent="0.2">
      <c r="A27" s="25"/>
      <c r="B27" s="25"/>
      <c r="C27" s="25"/>
      <c r="D27" s="25"/>
      <c r="E27" s="25"/>
      <c r="F27" s="25"/>
      <c r="G27" s="25"/>
      <c r="H27" s="25"/>
      <c r="I27" s="25"/>
      <c r="J27" s="25"/>
    </row>
    <row r="28" spans="1:10" ht="14.25" x14ac:dyDescent="0.2">
      <c r="A28" s="25"/>
      <c r="B28" s="25"/>
      <c r="C28" s="25"/>
      <c r="D28" s="25"/>
      <c r="E28" s="25"/>
      <c r="F28" s="25"/>
      <c r="G28" s="25"/>
      <c r="H28" s="25"/>
      <c r="I28" s="25"/>
      <c r="J28" s="25"/>
    </row>
    <row r="29" spans="1:10" ht="14.25" x14ac:dyDescent="0.2">
      <c r="A29" s="25"/>
      <c r="B29" s="25"/>
      <c r="C29" s="25"/>
      <c r="D29" s="25"/>
      <c r="E29" s="25"/>
      <c r="F29" s="25"/>
      <c r="G29" s="25"/>
      <c r="H29" s="25"/>
      <c r="I29" s="25"/>
      <c r="J29" s="25"/>
    </row>
    <row r="30" spans="1:10" ht="14.25" x14ac:dyDescent="0.2">
      <c r="A30" s="25"/>
      <c r="B30" s="25"/>
      <c r="C30" s="25"/>
      <c r="D30" s="25"/>
      <c r="E30" s="25"/>
      <c r="F30" s="25"/>
      <c r="G30" s="25"/>
      <c r="H30" s="25"/>
      <c r="I30" s="25"/>
      <c r="J30" s="25"/>
    </row>
    <row r="31" spans="1:10" ht="14.25" x14ac:dyDescent="0.2">
      <c r="A31" s="25"/>
      <c r="B31" s="25"/>
      <c r="C31" s="25"/>
      <c r="D31" s="25"/>
      <c r="E31" s="25"/>
      <c r="F31" s="25"/>
      <c r="G31" s="25"/>
      <c r="H31" s="25"/>
      <c r="I31" s="25"/>
      <c r="J31" s="25"/>
    </row>
    <row r="32" spans="1:10" ht="14.25" x14ac:dyDescent="0.2">
      <c r="A32" s="25"/>
      <c r="B32" s="25"/>
      <c r="C32" s="25"/>
      <c r="D32" s="25"/>
      <c r="E32" s="25"/>
      <c r="F32" s="25"/>
      <c r="G32" s="25"/>
      <c r="H32" s="25"/>
      <c r="I32" s="25"/>
      <c r="J32" s="25"/>
    </row>
    <row r="33" spans="1:10" ht="14.25" x14ac:dyDescent="0.2">
      <c r="A33" s="25"/>
      <c r="B33" s="25"/>
      <c r="C33" s="25"/>
      <c r="D33" s="25"/>
      <c r="E33" s="25"/>
      <c r="F33" s="25"/>
      <c r="G33" s="25"/>
      <c r="H33" s="25"/>
      <c r="I33" s="25"/>
      <c r="J33" s="25"/>
    </row>
    <row r="34" spans="1:10" ht="14.25" x14ac:dyDescent="0.2">
      <c r="A34" s="25"/>
      <c r="B34" s="25"/>
      <c r="C34" s="25"/>
      <c r="D34" s="25"/>
      <c r="E34" s="25"/>
      <c r="F34" s="25"/>
      <c r="G34" s="25"/>
      <c r="H34" s="25"/>
      <c r="I34" s="25"/>
      <c r="J34" s="25"/>
    </row>
    <row r="35" spans="1:10" ht="14.25" x14ac:dyDescent="0.2">
      <c r="A35" s="25"/>
      <c r="B35" s="25"/>
      <c r="C35" s="25"/>
      <c r="D35" s="25"/>
      <c r="E35" s="25"/>
      <c r="F35" s="25"/>
      <c r="G35" s="25"/>
      <c r="H35" s="25"/>
      <c r="I35" s="25"/>
      <c r="J35" s="25"/>
    </row>
    <row r="36" spans="1:10" ht="14.25" x14ac:dyDescent="0.2">
      <c r="A36" s="25"/>
      <c r="B36" s="25"/>
      <c r="C36" s="25"/>
      <c r="D36" s="25"/>
      <c r="E36" s="25"/>
      <c r="F36" s="25"/>
      <c r="G36" s="25"/>
      <c r="H36" s="25"/>
      <c r="I36" s="25"/>
      <c r="J36" s="25"/>
    </row>
    <row r="37" spans="1:10" ht="14.25" x14ac:dyDescent="0.2">
      <c r="A37" s="25"/>
      <c r="B37" s="25"/>
      <c r="C37" s="25"/>
      <c r="D37" s="25"/>
      <c r="E37" s="25"/>
      <c r="F37" s="25"/>
      <c r="G37" s="25"/>
      <c r="H37" s="25"/>
      <c r="I37" s="25"/>
      <c r="J37" s="25"/>
    </row>
    <row r="38" spans="1:10" ht="14.25" x14ac:dyDescent="0.2">
      <c r="A38" s="25"/>
      <c r="B38" s="25"/>
      <c r="C38" s="25"/>
      <c r="D38" s="25"/>
      <c r="E38" s="25"/>
      <c r="F38" s="25"/>
      <c r="G38" s="25"/>
      <c r="H38" s="25"/>
      <c r="I38" s="25"/>
      <c r="J38" s="25"/>
    </row>
    <row r="39" spans="1:10" ht="14.25" x14ac:dyDescent="0.2">
      <c r="A39" s="25"/>
      <c r="B39" s="25"/>
      <c r="C39" s="25"/>
      <c r="D39" s="25"/>
      <c r="E39" s="25"/>
      <c r="F39" s="25"/>
      <c r="G39" s="25"/>
      <c r="H39" s="25"/>
      <c r="I39" s="25"/>
      <c r="J39" s="25"/>
    </row>
    <row r="40" spans="1:10" ht="14.25" x14ac:dyDescent="0.2">
      <c r="A40" s="25"/>
      <c r="B40" s="25"/>
      <c r="C40" s="25"/>
      <c r="D40" s="25"/>
      <c r="E40" s="25"/>
      <c r="F40" s="25"/>
      <c r="G40" s="25"/>
      <c r="H40" s="25"/>
      <c r="I40" s="25"/>
      <c r="J40" s="25"/>
    </row>
    <row r="41" spans="1:10" ht="14.25" x14ac:dyDescent="0.2">
      <c r="A41" s="25"/>
      <c r="B41" s="25"/>
      <c r="C41" s="25"/>
      <c r="D41" s="25"/>
      <c r="E41" s="25"/>
      <c r="F41" s="25"/>
      <c r="G41" s="25"/>
      <c r="H41" s="25"/>
      <c r="I41" s="25"/>
      <c r="J41" s="25"/>
    </row>
    <row r="42" spans="1:10" ht="14.25" x14ac:dyDescent="0.2">
      <c r="A42" s="25"/>
      <c r="B42" s="25"/>
      <c r="C42" s="25"/>
      <c r="D42" s="25"/>
      <c r="E42" s="25"/>
      <c r="F42" s="25"/>
      <c r="G42" s="25"/>
      <c r="H42" s="25"/>
      <c r="I42" s="25"/>
      <c r="J42" s="25"/>
    </row>
    <row r="43" spans="1:10" ht="14.25" x14ac:dyDescent="0.2">
      <c r="A43" s="25"/>
      <c r="B43" s="25"/>
      <c r="C43" s="25"/>
      <c r="D43" s="25"/>
      <c r="E43" s="25"/>
      <c r="F43" s="25"/>
      <c r="G43" s="25"/>
      <c r="H43" s="25"/>
      <c r="I43" s="25"/>
      <c r="J43" s="25"/>
    </row>
    <row r="44" spans="1:10" ht="14.25" x14ac:dyDescent="0.2">
      <c r="A44" s="25"/>
      <c r="B44" s="25"/>
      <c r="C44" s="25"/>
      <c r="D44" s="25"/>
      <c r="E44" s="25"/>
      <c r="F44" s="25"/>
      <c r="G44" s="25"/>
      <c r="H44" s="25"/>
      <c r="I44" s="25"/>
      <c r="J44" s="25"/>
    </row>
    <row r="45" spans="1:10" ht="14.25" x14ac:dyDescent="0.2">
      <c r="A45" s="25"/>
      <c r="B45" s="25"/>
      <c r="C45" s="25"/>
      <c r="D45" s="25"/>
      <c r="E45" s="25"/>
      <c r="F45" s="25"/>
      <c r="G45" s="25"/>
      <c r="H45" s="25"/>
      <c r="I45" s="25"/>
      <c r="J45" s="25"/>
    </row>
  </sheetData>
  <mergeCells count="9">
    <mergeCell ref="H7:H8"/>
    <mergeCell ref="I7:I8"/>
    <mergeCell ref="J7:J8"/>
    <mergeCell ref="F7:G7"/>
    <mergeCell ref="F6:G6"/>
    <mergeCell ref="E7:E8"/>
    <mergeCell ref="D7:D8"/>
    <mergeCell ref="C7:C8"/>
    <mergeCell ref="B7:B8"/>
  </mergeCells>
  <pageMargins left="0.7" right="0.7" top="0.75" bottom="0.75" header="0.3" footer="0.3"/>
  <pageSetup paperSize="9" scale="65"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9">
    <tabColor rgb="FF92D050"/>
    <pageSetUpPr fitToPage="1"/>
  </sheetPr>
  <dimension ref="A1:J34"/>
  <sheetViews>
    <sheetView zoomScale="120" zoomScaleNormal="120" workbookViewId="0">
      <selection activeCell="F25" sqref="F25"/>
    </sheetView>
  </sheetViews>
  <sheetFormatPr baseColWidth="10" defaultColWidth="11.42578125" defaultRowHeight="14.25" x14ac:dyDescent="0.2"/>
  <cols>
    <col min="1" max="2" width="4.28515625" style="25" customWidth="1"/>
    <col min="3" max="3" width="34.28515625" style="25" bestFit="1" customWidth="1"/>
    <col min="4" max="10" width="14.28515625" style="25" customWidth="1"/>
    <col min="11" max="16384" width="11.42578125" style="25"/>
  </cols>
  <sheetData>
    <row r="1" spans="1:10" ht="18.75" customHeight="1" x14ac:dyDescent="0.2"/>
    <row r="2" spans="1:10" ht="18.75" customHeight="1" x14ac:dyDescent="0.2">
      <c r="A2" s="26" t="s">
        <v>10</v>
      </c>
      <c r="B2" s="27"/>
      <c r="C2" s="27"/>
      <c r="D2" s="28"/>
      <c r="E2" s="28"/>
      <c r="F2" s="28"/>
      <c r="G2" s="28"/>
      <c r="H2" s="28"/>
      <c r="I2" s="28"/>
    </row>
    <row r="3" spans="1:10" ht="15" customHeight="1" x14ac:dyDescent="0.2">
      <c r="A3" s="26"/>
      <c r="B3" s="27"/>
      <c r="C3" s="27"/>
      <c r="D3" s="28"/>
      <c r="E3" s="28"/>
      <c r="F3" s="28"/>
      <c r="G3" s="28"/>
      <c r="H3" s="28"/>
      <c r="I3" s="28"/>
    </row>
    <row r="4" spans="1:10" ht="15" customHeight="1" x14ac:dyDescent="0.2">
      <c r="A4" s="26"/>
      <c r="B4" s="29" t="s">
        <v>453</v>
      </c>
      <c r="C4" s="30"/>
      <c r="D4" s="28"/>
      <c r="E4" s="28"/>
      <c r="F4" s="28"/>
      <c r="G4" s="28"/>
      <c r="H4" s="28"/>
      <c r="I4" s="28"/>
    </row>
    <row r="5" spans="1:10" ht="15" customHeight="1" thickBot="1" x14ac:dyDescent="0.25">
      <c r="A5" s="26"/>
      <c r="B5" s="27"/>
      <c r="C5" s="27"/>
      <c r="D5" s="28"/>
      <c r="E5" s="28"/>
      <c r="F5" s="28"/>
      <c r="G5" s="28"/>
      <c r="H5" s="28"/>
      <c r="I5" s="28"/>
    </row>
    <row r="6" spans="1:10" x14ac:dyDescent="0.2">
      <c r="B6" s="31"/>
      <c r="C6" s="31"/>
      <c r="D6" s="39" t="s">
        <v>17</v>
      </c>
      <c r="E6" s="40" t="s">
        <v>18</v>
      </c>
      <c r="F6" s="40" t="s">
        <v>19</v>
      </c>
      <c r="G6" s="40" t="s">
        <v>31</v>
      </c>
      <c r="H6" s="40" t="s">
        <v>32</v>
      </c>
      <c r="I6" s="46" t="s">
        <v>33</v>
      </c>
      <c r="J6" s="53" t="s">
        <v>34</v>
      </c>
    </row>
    <row r="7" spans="1:10" ht="27.75" thickBot="1" x14ac:dyDescent="0.25">
      <c r="B7" s="105"/>
      <c r="C7" s="105"/>
      <c r="D7" s="106" t="s">
        <v>129</v>
      </c>
      <c r="E7" s="107" t="s">
        <v>130</v>
      </c>
      <c r="F7" s="107" t="s">
        <v>131</v>
      </c>
      <c r="G7" s="107" t="s">
        <v>132</v>
      </c>
      <c r="H7" s="107" t="s">
        <v>133</v>
      </c>
      <c r="I7" s="108" t="s">
        <v>134</v>
      </c>
      <c r="J7" s="109" t="s">
        <v>20</v>
      </c>
    </row>
    <row r="8" spans="1:10" ht="14.25" customHeight="1" x14ac:dyDescent="0.2">
      <c r="B8" s="79">
        <v>1</v>
      </c>
      <c r="C8" s="96" t="s">
        <v>135</v>
      </c>
      <c r="D8" s="281"/>
      <c r="E8" s="42">
        <v>21009.062000000002</v>
      </c>
      <c r="F8" s="42">
        <v>3022.0729999999999</v>
      </c>
      <c r="G8" s="282"/>
      <c r="H8" s="282"/>
      <c r="I8" s="157">
        <v>24031.134999999998</v>
      </c>
      <c r="J8" s="80">
        <v>4806.2269999999999</v>
      </c>
    </row>
    <row r="9" spans="1:10" ht="14.25" customHeight="1" x14ac:dyDescent="0.2">
      <c r="B9" s="81">
        <v>2</v>
      </c>
      <c r="C9" s="89" t="s">
        <v>136</v>
      </c>
      <c r="D9" s="57"/>
      <c r="E9" s="279"/>
      <c r="F9" s="279"/>
      <c r="G9" s="279"/>
      <c r="H9" s="279"/>
      <c r="I9" s="140"/>
      <c r="J9" s="59"/>
    </row>
    <row r="10" spans="1:10" ht="14.25" customHeight="1" x14ac:dyDescent="0.2">
      <c r="B10" s="81">
        <v>3</v>
      </c>
      <c r="C10" s="89" t="s">
        <v>6</v>
      </c>
      <c r="D10" s="283"/>
      <c r="E10" s="58"/>
      <c r="F10" s="279"/>
      <c r="G10" s="279"/>
      <c r="H10" s="58"/>
      <c r="I10" s="140"/>
      <c r="J10" s="59"/>
    </row>
    <row r="11" spans="1:10" ht="14.25" customHeight="1" x14ac:dyDescent="0.2">
      <c r="B11" s="81">
        <v>4</v>
      </c>
      <c r="C11" s="89" t="s">
        <v>137</v>
      </c>
      <c r="D11" s="283"/>
      <c r="E11" s="279"/>
      <c r="F11" s="279"/>
      <c r="G11" s="58"/>
      <c r="H11" s="58"/>
      <c r="I11" s="140"/>
      <c r="J11" s="59"/>
    </row>
    <row r="12" spans="1:10" ht="14.25" customHeight="1" x14ac:dyDescent="0.2">
      <c r="B12" s="81">
        <v>5</v>
      </c>
      <c r="C12" s="90" t="s">
        <v>138</v>
      </c>
      <c r="D12" s="283"/>
      <c r="E12" s="279"/>
      <c r="F12" s="279"/>
      <c r="G12" s="58"/>
      <c r="H12" s="58"/>
      <c r="I12" s="140"/>
      <c r="J12" s="59"/>
    </row>
    <row r="13" spans="1:10" ht="14.25" customHeight="1" x14ac:dyDescent="0.2">
      <c r="B13" s="81">
        <v>6</v>
      </c>
      <c r="C13" s="90" t="s">
        <v>139</v>
      </c>
      <c r="D13" s="283"/>
      <c r="E13" s="279"/>
      <c r="F13" s="279"/>
      <c r="G13" s="58"/>
      <c r="H13" s="58"/>
      <c r="I13" s="140"/>
      <c r="J13" s="59"/>
    </row>
    <row r="14" spans="1:10" ht="14.25" customHeight="1" x14ac:dyDescent="0.2">
      <c r="B14" s="81">
        <v>7</v>
      </c>
      <c r="C14" s="90" t="s">
        <v>140</v>
      </c>
      <c r="D14" s="283"/>
      <c r="E14" s="279"/>
      <c r="F14" s="279"/>
      <c r="G14" s="58"/>
      <c r="H14" s="58"/>
      <c r="I14" s="140"/>
      <c r="J14" s="59"/>
    </row>
    <row r="15" spans="1:10" ht="14.25" customHeight="1" x14ac:dyDescent="0.2">
      <c r="B15" s="81">
        <v>8</v>
      </c>
      <c r="C15" s="89" t="s">
        <v>141</v>
      </c>
      <c r="D15" s="283"/>
      <c r="E15" s="279"/>
      <c r="F15" s="279"/>
      <c r="G15" s="279"/>
      <c r="H15" s="279"/>
      <c r="I15" s="140"/>
      <c r="J15" s="59"/>
    </row>
    <row r="16" spans="1:10" ht="14.25" customHeight="1" x14ac:dyDescent="0.2">
      <c r="B16" s="81">
        <v>9</v>
      </c>
      <c r="C16" s="89" t="s">
        <v>142</v>
      </c>
      <c r="D16" s="283"/>
      <c r="E16" s="279"/>
      <c r="F16" s="279"/>
      <c r="G16" s="279"/>
      <c r="H16" s="279"/>
      <c r="I16" s="140"/>
      <c r="J16" s="59"/>
    </row>
    <row r="17" spans="2:10" ht="14.25" customHeight="1" x14ac:dyDescent="0.2">
      <c r="B17" s="110">
        <v>10</v>
      </c>
      <c r="C17" s="111" t="s">
        <v>143</v>
      </c>
      <c r="D17" s="284"/>
      <c r="E17" s="285"/>
      <c r="F17" s="285"/>
      <c r="G17" s="285"/>
      <c r="H17" s="285"/>
      <c r="I17" s="158"/>
      <c r="J17" s="159"/>
    </row>
    <row r="18" spans="2:10" ht="14.25" customHeight="1" thickBot="1" x14ac:dyDescent="0.25">
      <c r="B18" s="60">
        <v>11</v>
      </c>
      <c r="C18" s="112" t="s">
        <v>30</v>
      </c>
      <c r="D18" s="286"/>
      <c r="E18" s="287"/>
      <c r="F18" s="287"/>
      <c r="G18" s="287"/>
      <c r="H18" s="287"/>
      <c r="I18" s="288"/>
      <c r="J18" s="104">
        <f>J8</f>
        <v>4806.2269999999999</v>
      </c>
    </row>
    <row r="34" ht="14.25" customHeight="1" x14ac:dyDescent="0.2"/>
  </sheetData>
  <pageMargins left="0.7" right="0.7" top="0.75" bottom="0.75" header="0.3" footer="0.3"/>
  <pageSetup paperSize="9" scale="57"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0">
    <tabColor rgb="FF92D050"/>
    <pageSetUpPr fitToPage="1"/>
  </sheetPr>
  <dimension ref="A1:F13"/>
  <sheetViews>
    <sheetView zoomScale="150" zoomScaleNormal="150" workbookViewId="0">
      <selection activeCell="D11" sqref="D11"/>
    </sheetView>
  </sheetViews>
  <sheetFormatPr baseColWidth="10" defaultColWidth="11.42578125" defaultRowHeight="14.25" x14ac:dyDescent="0.2"/>
  <cols>
    <col min="1" max="2" width="4.28515625" style="25" customWidth="1"/>
    <col min="3" max="3" width="32.85546875" style="25" customWidth="1"/>
    <col min="4" max="5" width="14.28515625" style="25" customWidth="1"/>
    <col min="6" max="6" width="12.42578125" style="25" customWidth="1"/>
    <col min="7" max="16384" width="11.42578125" style="25"/>
  </cols>
  <sheetData>
    <row r="1" spans="1:6" ht="18.75" customHeight="1" x14ac:dyDescent="0.2"/>
    <row r="2" spans="1:6" ht="18.75" customHeight="1" x14ac:dyDescent="0.2">
      <c r="A2" s="26" t="s">
        <v>11</v>
      </c>
    </row>
    <row r="3" spans="1:6" ht="14.25" customHeight="1" x14ac:dyDescent="0.2">
      <c r="B3" s="28"/>
      <c r="C3" s="28"/>
      <c r="D3" s="28"/>
      <c r="E3" s="28"/>
      <c r="F3" s="28"/>
    </row>
    <row r="4" spans="1:6" ht="14.25" customHeight="1" x14ac:dyDescent="0.2">
      <c r="B4" s="29" t="s">
        <v>453</v>
      </c>
      <c r="C4" s="28"/>
      <c r="D4" s="28"/>
      <c r="E4" s="28"/>
      <c r="F4" s="28"/>
    </row>
    <row r="5" spans="1:6" ht="14.25" customHeight="1" thickBot="1" x14ac:dyDescent="0.25">
      <c r="B5" s="28"/>
      <c r="C5" s="28"/>
      <c r="D5" s="28"/>
      <c r="E5" s="28"/>
      <c r="F5" s="28"/>
    </row>
    <row r="6" spans="1:6" x14ac:dyDescent="0.2">
      <c r="B6" s="31"/>
      <c r="C6" s="31"/>
      <c r="D6" s="39" t="s">
        <v>17</v>
      </c>
      <c r="E6" s="53" t="s">
        <v>18</v>
      </c>
    </row>
    <row r="7" spans="1:6" ht="14.25" customHeight="1" thickBot="1" x14ac:dyDescent="0.25">
      <c r="B7" s="113"/>
      <c r="C7" s="105"/>
      <c r="D7" s="106" t="s">
        <v>144</v>
      </c>
      <c r="E7" s="109" t="s">
        <v>20</v>
      </c>
    </row>
    <row r="8" spans="1:6" x14ac:dyDescent="0.2">
      <c r="B8" s="114">
        <v>1</v>
      </c>
      <c r="C8" s="115" t="s">
        <v>145</v>
      </c>
      <c r="D8" s="116"/>
      <c r="E8" s="117"/>
    </row>
    <row r="9" spans="1:6" x14ac:dyDescent="0.2">
      <c r="B9" s="81">
        <v>2</v>
      </c>
      <c r="C9" s="118" t="s">
        <v>146</v>
      </c>
      <c r="D9" s="280"/>
      <c r="E9" s="120"/>
    </row>
    <row r="10" spans="1:6" x14ac:dyDescent="0.2">
      <c r="B10" s="81">
        <v>3</v>
      </c>
      <c r="C10" s="118" t="s">
        <v>147</v>
      </c>
      <c r="D10" s="280"/>
      <c r="E10" s="120"/>
    </row>
    <row r="11" spans="1:6" x14ac:dyDescent="0.2">
      <c r="B11" s="81">
        <v>4</v>
      </c>
      <c r="C11" s="118" t="s">
        <v>148</v>
      </c>
      <c r="D11" s="119">
        <v>35512.301012999997</v>
      </c>
      <c r="E11" s="120">
        <v>6638.4082250000001</v>
      </c>
    </row>
    <row r="12" spans="1:6" x14ac:dyDescent="0.2">
      <c r="B12" s="52" t="s">
        <v>149</v>
      </c>
      <c r="C12" s="121" t="s">
        <v>150</v>
      </c>
      <c r="D12" s="122"/>
      <c r="E12" s="123"/>
    </row>
    <row r="13" spans="1:6" ht="15" thickBot="1" x14ac:dyDescent="0.25">
      <c r="B13" s="60">
        <v>5</v>
      </c>
      <c r="C13" s="237" t="s">
        <v>151</v>
      </c>
      <c r="D13" s="238">
        <f>D11</f>
        <v>35512.301012999997</v>
      </c>
      <c r="E13" s="239">
        <f>E11</f>
        <v>6638.4082250000001</v>
      </c>
    </row>
  </sheetData>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J32"/>
  <sheetViews>
    <sheetView showGridLines="0" tabSelected="1" zoomScale="120" zoomScaleNormal="120" zoomScaleSheetLayoutView="90" workbookViewId="0">
      <selection activeCell="E4" sqref="E4"/>
    </sheetView>
  </sheetViews>
  <sheetFormatPr baseColWidth="10" defaultColWidth="11.42578125" defaultRowHeight="12.75" x14ac:dyDescent="0.2"/>
  <cols>
    <col min="1" max="1" width="4.7109375" style="10" customWidth="1"/>
    <col min="2" max="2" width="4.7109375" style="5" customWidth="1"/>
    <col min="3" max="3" width="96.140625" style="6" customWidth="1"/>
    <col min="4" max="4" width="28.28515625" style="5" bestFit="1" customWidth="1"/>
    <col min="5" max="5" width="17.85546875" style="5" bestFit="1" customWidth="1"/>
    <col min="6" max="6" width="10.7109375" style="6" customWidth="1"/>
    <col min="7" max="7" width="11.7109375" style="6" bestFit="1" customWidth="1"/>
    <col min="8" max="8" width="13" style="4" bestFit="1" customWidth="1"/>
    <col min="10" max="16384" width="11.42578125" style="5"/>
  </cols>
  <sheetData>
    <row r="1" spans="1:10" s="1" customFormat="1" ht="18.75" customHeight="1" x14ac:dyDescent="0.2">
      <c r="A1" s="222"/>
      <c r="B1" s="223"/>
      <c r="C1" s="224"/>
      <c r="E1" s="223"/>
      <c r="F1" s="224"/>
      <c r="G1" s="224"/>
      <c r="H1" s="225"/>
    </row>
    <row r="2" spans="1:10" ht="18.75" customHeight="1" x14ac:dyDescent="0.2">
      <c r="B2" s="2" t="s">
        <v>301</v>
      </c>
      <c r="C2" s="226"/>
      <c r="E2" s="3"/>
      <c r="F2" s="226"/>
      <c r="G2" s="226"/>
      <c r="H2" s="226"/>
    </row>
    <row r="3" spans="1:10" ht="14.25" customHeight="1" x14ac:dyDescent="0.2">
      <c r="A3" s="227"/>
      <c r="B3" s="325" t="s">
        <v>283</v>
      </c>
      <c r="C3" s="326" t="s">
        <v>189</v>
      </c>
      <c r="D3" s="326" t="s">
        <v>584</v>
      </c>
      <c r="E3" s="326" t="s">
        <v>321</v>
      </c>
      <c r="F3" s="326" t="s">
        <v>191</v>
      </c>
      <c r="G3" s="326" t="s">
        <v>477</v>
      </c>
      <c r="H3" s="326" t="s">
        <v>190</v>
      </c>
    </row>
    <row r="4" spans="1:10" s="9" customFormat="1" ht="14.25" customHeight="1" x14ac:dyDescent="0.2">
      <c r="A4" s="8"/>
      <c r="B4" s="586">
        <v>1</v>
      </c>
      <c r="C4" s="276" t="s">
        <v>15</v>
      </c>
      <c r="D4" s="276" t="s">
        <v>15</v>
      </c>
      <c r="E4" s="276" t="s">
        <v>286</v>
      </c>
      <c r="F4" s="276" t="s">
        <v>322</v>
      </c>
      <c r="G4" s="276" t="s">
        <v>570</v>
      </c>
      <c r="H4" s="276" t="s">
        <v>128</v>
      </c>
    </row>
    <row r="5" spans="1:10" s="9" customFormat="1" ht="14.25" customHeight="1" x14ac:dyDescent="0.2">
      <c r="A5" s="8"/>
      <c r="B5" s="587">
        <v>2</v>
      </c>
      <c r="C5" s="170" t="s">
        <v>266</v>
      </c>
      <c r="D5" s="170" t="s">
        <v>15</v>
      </c>
      <c r="E5" s="170" t="s">
        <v>286</v>
      </c>
      <c r="F5" s="170" t="s">
        <v>322</v>
      </c>
      <c r="G5" s="170" t="s">
        <v>570</v>
      </c>
      <c r="H5" s="170" t="s">
        <v>128</v>
      </c>
    </row>
    <row r="6" spans="1:10" s="9" customFormat="1" ht="14.25" customHeight="1" x14ac:dyDescent="0.2">
      <c r="A6" s="8"/>
      <c r="B6" s="586">
        <v>3</v>
      </c>
      <c r="C6" s="276" t="s">
        <v>0</v>
      </c>
      <c r="D6" s="276" t="s">
        <v>117</v>
      </c>
      <c r="E6" s="276" t="s">
        <v>302</v>
      </c>
      <c r="F6" s="276" t="s">
        <v>323</v>
      </c>
      <c r="G6" s="276" t="s">
        <v>590</v>
      </c>
      <c r="H6" s="276" t="s">
        <v>128</v>
      </c>
      <c r="J6" s="521"/>
    </row>
    <row r="7" spans="1:10" ht="14.25" customHeight="1" x14ac:dyDescent="0.2">
      <c r="A7" s="229"/>
      <c r="B7" s="587">
        <v>4</v>
      </c>
      <c r="C7" s="170" t="s">
        <v>194</v>
      </c>
      <c r="D7" s="170" t="s">
        <v>16</v>
      </c>
      <c r="E7" s="170" t="s">
        <v>287</v>
      </c>
      <c r="F7" s="170" t="s">
        <v>323</v>
      </c>
      <c r="G7" s="170" t="s">
        <v>590</v>
      </c>
      <c r="H7" s="170" t="s">
        <v>128</v>
      </c>
      <c r="I7" s="9"/>
      <c r="J7" s="9"/>
    </row>
    <row r="8" spans="1:10" ht="14.25" customHeight="1" x14ac:dyDescent="0.2">
      <c r="A8" s="229"/>
      <c r="B8" s="586">
        <v>5</v>
      </c>
      <c r="C8" s="276" t="s">
        <v>195</v>
      </c>
      <c r="D8" s="276" t="s">
        <v>16</v>
      </c>
      <c r="E8" s="276" t="s">
        <v>287</v>
      </c>
      <c r="F8" s="276" t="s">
        <v>323</v>
      </c>
      <c r="G8" s="276" t="s">
        <v>590</v>
      </c>
      <c r="H8" s="276" t="s">
        <v>128</v>
      </c>
      <c r="I8" s="9"/>
      <c r="J8" s="9"/>
    </row>
    <row r="9" spans="1:10" ht="14.25" customHeight="1" x14ac:dyDescent="0.2">
      <c r="A9" s="228"/>
      <c r="B9" s="587">
        <v>6</v>
      </c>
      <c r="C9" s="170" t="s">
        <v>216</v>
      </c>
      <c r="D9" s="170" t="s">
        <v>16</v>
      </c>
      <c r="E9" s="170" t="s">
        <v>287</v>
      </c>
      <c r="F9" s="170" t="s">
        <v>323</v>
      </c>
      <c r="G9" s="170" t="s">
        <v>590</v>
      </c>
      <c r="H9" s="170" t="s">
        <v>128</v>
      </c>
      <c r="I9" s="9"/>
      <c r="J9" s="9"/>
    </row>
    <row r="10" spans="1:10" s="7" customFormat="1" ht="14.25" customHeight="1" x14ac:dyDescent="0.2">
      <c r="A10" s="228"/>
      <c r="B10" s="586">
        <v>7</v>
      </c>
      <c r="C10" s="276" t="s">
        <v>1</v>
      </c>
      <c r="D10" s="276" t="s">
        <v>585</v>
      </c>
      <c r="E10" s="276" t="s">
        <v>303</v>
      </c>
      <c r="F10" s="276" t="s">
        <v>322</v>
      </c>
      <c r="G10" s="276" t="s">
        <v>570</v>
      </c>
      <c r="H10" s="276" t="s">
        <v>128</v>
      </c>
      <c r="I10" s="9"/>
      <c r="J10" s="9"/>
    </row>
    <row r="11" spans="1:10" s="7" customFormat="1" ht="14.25" customHeight="1" x14ac:dyDescent="0.2">
      <c r="A11" s="228"/>
      <c r="B11" s="587">
        <v>8</v>
      </c>
      <c r="C11" s="170" t="s">
        <v>2</v>
      </c>
      <c r="D11" s="170" t="s">
        <v>585</v>
      </c>
      <c r="E11" s="170" t="s">
        <v>304</v>
      </c>
      <c r="F11" s="170" t="s">
        <v>323</v>
      </c>
      <c r="G11" s="170" t="s">
        <v>590</v>
      </c>
      <c r="H11" s="170" t="s">
        <v>128</v>
      </c>
      <c r="I11" s="9"/>
      <c r="J11" s="9"/>
    </row>
    <row r="12" spans="1:10" s="7" customFormat="1" ht="14.25" customHeight="1" x14ac:dyDescent="0.2">
      <c r="A12" s="228"/>
      <c r="B12" s="586">
        <v>9</v>
      </c>
      <c r="C12" s="276" t="s">
        <v>3</v>
      </c>
      <c r="D12" s="276" t="s">
        <v>585</v>
      </c>
      <c r="E12" s="276" t="s">
        <v>305</v>
      </c>
      <c r="F12" s="276" t="s">
        <v>322</v>
      </c>
      <c r="G12" s="276" t="s">
        <v>570</v>
      </c>
      <c r="H12" s="276" t="s">
        <v>128</v>
      </c>
      <c r="I12" s="9"/>
      <c r="J12" s="9"/>
    </row>
    <row r="13" spans="1:10" s="7" customFormat="1" ht="14.25" customHeight="1" x14ac:dyDescent="0.2">
      <c r="A13" s="228"/>
      <c r="B13" s="587">
        <v>10</v>
      </c>
      <c r="C13" s="170" t="s">
        <v>4</v>
      </c>
      <c r="D13" s="170" t="s">
        <v>585</v>
      </c>
      <c r="E13" s="170" t="s">
        <v>307</v>
      </c>
      <c r="F13" s="170" t="s">
        <v>322</v>
      </c>
      <c r="G13" s="170" t="s">
        <v>570</v>
      </c>
      <c r="H13" s="170" t="s">
        <v>128</v>
      </c>
      <c r="I13" s="9"/>
      <c r="J13" s="9"/>
    </row>
    <row r="14" spans="1:10" s="7" customFormat="1" ht="14.25" customHeight="1" x14ac:dyDescent="0.2">
      <c r="A14" s="228"/>
      <c r="B14" s="586">
        <v>11</v>
      </c>
      <c r="C14" s="276" t="s">
        <v>5</v>
      </c>
      <c r="D14" s="276" t="s">
        <v>585</v>
      </c>
      <c r="E14" s="276" t="s">
        <v>308</v>
      </c>
      <c r="F14" s="276" t="s">
        <v>323</v>
      </c>
      <c r="G14" s="276" t="s">
        <v>590</v>
      </c>
      <c r="H14" s="276" t="s">
        <v>128</v>
      </c>
      <c r="I14" s="9"/>
      <c r="J14" s="9"/>
    </row>
    <row r="15" spans="1:10" s="7" customFormat="1" ht="14.25" customHeight="1" x14ac:dyDescent="0.2">
      <c r="A15" s="228"/>
      <c r="B15" s="587">
        <v>12</v>
      </c>
      <c r="C15" s="170" t="s">
        <v>6</v>
      </c>
      <c r="D15" s="170" t="s">
        <v>585</v>
      </c>
      <c r="E15" s="170" t="s">
        <v>309</v>
      </c>
      <c r="F15" s="170" t="s">
        <v>323</v>
      </c>
      <c r="G15" s="170" t="s">
        <v>590</v>
      </c>
      <c r="H15" s="170" t="s">
        <v>128</v>
      </c>
      <c r="I15" s="9"/>
      <c r="J15" s="9"/>
    </row>
    <row r="16" spans="1:10" s="7" customFormat="1" ht="14.25" customHeight="1" x14ac:dyDescent="0.2">
      <c r="A16" s="8"/>
      <c r="B16" s="586">
        <v>13</v>
      </c>
      <c r="C16" s="276" t="s">
        <v>7</v>
      </c>
      <c r="D16" s="276" t="s">
        <v>585</v>
      </c>
      <c r="E16" s="276" t="s">
        <v>310</v>
      </c>
      <c r="F16" s="276" t="s">
        <v>323</v>
      </c>
      <c r="G16" s="276" t="s">
        <v>590</v>
      </c>
      <c r="H16" s="276" t="s">
        <v>128</v>
      </c>
      <c r="I16" s="9"/>
      <c r="J16" s="9"/>
    </row>
    <row r="17" spans="1:10" s="7" customFormat="1" ht="14.25" customHeight="1" x14ac:dyDescent="0.2">
      <c r="A17" s="229"/>
      <c r="B17" s="587">
        <v>14</v>
      </c>
      <c r="C17" s="170" t="s">
        <v>8</v>
      </c>
      <c r="D17" s="170" t="s">
        <v>585</v>
      </c>
      <c r="E17" s="170" t="s">
        <v>311</v>
      </c>
      <c r="F17" s="170" t="s">
        <v>323</v>
      </c>
      <c r="G17" s="170" t="s">
        <v>590</v>
      </c>
      <c r="H17" s="170" t="s">
        <v>128</v>
      </c>
      <c r="I17" s="9"/>
      <c r="J17" s="9"/>
    </row>
    <row r="18" spans="1:10" s="7" customFormat="1" ht="14.25" customHeight="1" x14ac:dyDescent="0.2">
      <c r="A18" s="229"/>
      <c r="B18" s="586">
        <v>15</v>
      </c>
      <c r="C18" s="276" t="s">
        <v>9</v>
      </c>
      <c r="D18" s="276" t="s">
        <v>585</v>
      </c>
      <c r="E18" s="276" t="s">
        <v>312</v>
      </c>
      <c r="F18" s="276" t="s">
        <v>322</v>
      </c>
      <c r="G18" s="276" t="s">
        <v>570</v>
      </c>
      <c r="H18" s="276" t="s">
        <v>128</v>
      </c>
      <c r="I18" s="9"/>
      <c r="J18" s="9"/>
    </row>
    <row r="19" spans="1:10" s="9" customFormat="1" ht="14.25" customHeight="1" x14ac:dyDescent="0.2">
      <c r="A19" s="228"/>
      <c r="B19" s="587">
        <v>16</v>
      </c>
      <c r="C19" s="170" t="s">
        <v>10</v>
      </c>
      <c r="D19" s="170" t="s">
        <v>586</v>
      </c>
      <c r="E19" s="170" t="s">
        <v>313</v>
      </c>
      <c r="F19" s="170" t="s">
        <v>323</v>
      </c>
      <c r="G19" s="170" t="s">
        <v>590</v>
      </c>
      <c r="H19" s="170" t="s">
        <v>128</v>
      </c>
    </row>
    <row r="20" spans="1:10" s="9" customFormat="1" ht="14.25" customHeight="1" x14ac:dyDescent="0.2">
      <c r="A20" s="228"/>
      <c r="B20" s="586">
        <v>17</v>
      </c>
      <c r="C20" s="276" t="s">
        <v>11</v>
      </c>
      <c r="D20" s="276" t="s">
        <v>586</v>
      </c>
      <c r="E20" s="276" t="s">
        <v>314</v>
      </c>
      <c r="F20" s="276" t="s">
        <v>323</v>
      </c>
      <c r="G20" s="276" t="s">
        <v>590</v>
      </c>
      <c r="H20" s="276" t="s">
        <v>128</v>
      </c>
    </row>
    <row r="21" spans="1:10" s="9" customFormat="1" ht="14.25" customHeight="1" x14ac:dyDescent="0.2">
      <c r="A21" s="228"/>
      <c r="B21" s="587">
        <v>18</v>
      </c>
      <c r="C21" s="170" t="s">
        <v>12</v>
      </c>
      <c r="D21" s="170" t="s">
        <v>586</v>
      </c>
      <c r="E21" s="170" t="s">
        <v>315</v>
      </c>
      <c r="F21" s="170" t="s">
        <v>323</v>
      </c>
      <c r="G21" s="170" t="s">
        <v>590</v>
      </c>
      <c r="H21" s="170" t="s">
        <v>128</v>
      </c>
    </row>
    <row r="22" spans="1:10" s="9" customFormat="1" ht="14.25" customHeight="1" x14ac:dyDescent="0.2">
      <c r="A22" s="228"/>
      <c r="B22" s="586">
        <v>19</v>
      </c>
      <c r="C22" s="276" t="s">
        <v>13</v>
      </c>
      <c r="D22" s="276" t="s">
        <v>586</v>
      </c>
      <c r="E22" s="276" t="s">
        <v>316</v>
      </c>
      <c r="F22" s="276" t="s">
        <v>323</v>
      </c>
      <c r="G22" s="276" t="s">
        <v>590</v>
      </c>
      <c r="H22" s="276" t="s">
        <v>128</v>
      </c>
    </row>
    <row r="23" spans="1:10" s="9" customFormat="1" ht="14.25" customHeight="1" x14ac:dyDescent="0.2">
      <c r="A23" s="228"/>
      <c r="B23" s="587">
        <v>20</v>
      </c>
      <c r="C23" s="170" t="s">
        <v>196</v>
      </c>
      <c r="D23" s="170" t="s">
        <v>588</v>
      </c>
      <c r="E23" s="170" t="s">
        <v>288</v>
      </c>
      <c r="F23" s="170" t="s">
        <v>323</v>
      </c>
      <c r="G23" s="170" t="s">
        <v>590</v>
      </c>
      <c r="H23" s="170" t="s">
        <v>128</v>
      </c>
    </row>
    <row r="24" spans="1:10" s="9" customFormat="1" ht="14.25" customHeight="1" x14ac:dyDescent="0.2">
      <c r="A24" s="228"/>
      <c r="B24" s="586">
        <v>21</v>
      </c>
      <c r="C24" s="276" t="s">
        <v>197</v>
      </c>
      <c r="D24" s="276" t="s">
        <v>588</v>
      </c>
      <c r="E24" s="276" t="s">
        <v>288</v>
      </c>
      <c r="F24" s="276" t="s">
        <v>323</v>
      </c>
      <c r="G24" s="276" t="s">
        <v>590</v>
      </c>
      <c r="H24" s="276" t="s">
        <v>128</v>
      </c>
    </row>
    <row r="25" spans="1:10" s="9" customFormat="1" ht="14.25" customHeight="1" x14ac:dyDescent="0.2">
      <c r="A25" s="228"/>
      <c r="B25" s="587">
        <v>22</v>
      </c>
      <c r="C25" s="170" t="s">
        <v>198</v>
      </c>
      <c r="D25" s="170" t="s">
        <v>588</v>
      </c>
      <c r="E25" s="170" t="s">
        <v>288</v>
      </c>
      <c r="F25" s="170" t="s">
        <v>323</v>
      </c>
      <c r="G25" s="170" t="s">
        <v>590</v>
      </c>
      <c r="H25" s="170" t="s">
        <v>128</v>
      </c>
    </row>
    <row r="26" spans="1:10" x14ac:dyDescent="0.2">
      <c r="B26" s="586">
        <v>23</v>
      </c>
      <c r="C26" s="276" t="s">
        <v>319</v>
      </c>
      <c r="D26" s="276" t="s">
        <v>587</v>
      </c>
      <c r="E26" s="276" t="s">
        <v>434</v>
      </c>
      <c r="F26" s="276" t="s">
        <v>323</v>
      </c>
      <c r="G26" s="276" t="s">
        <v>590</v>
      </c>
      <c r="H26" s="276" t="s">
        <v>128</v>
      </c>
      <c r="J26" s="9"/>
    </row>
    <row r="27" spans="1:10" x14ac:dyDescent="0.2">
      <c r="B27" s="587">
        <v>24</v>
      </c>
      <c r="C27" s="170" t="s">
        <v>320</v>
      </c>
      <c r="D27" s="170" t="s">
        <v>587</v>
      </c>
      <c r="E27" s="170" t="s">
        <v>434</v>
      </c>
      <c r="F27" s="170" t="s">
        <v>323</v>
      </c>
      <c r="G27" s="170" t="s">
        <v>590</v>
      </c>
      <c r="H27" s="170" t="s">
        <v>128</v>
      </c>
      <c r="J27" s="9"/>
    </row>
    <row r="28" spans="1:10" x14ac:dyDescent="0.2">
      <c r="B28" s="278" t="s">
        <v>317</v>
      </c>
    </row>
    <row r="30" spans="1:10" x14ac:dyDescent="0.2">
      <c r="B30" s="327" t="s">
        <v>476</v>
      </c>
      <c r="C30" s="328"/>
    </row>
    <row r="31" spans="1:10" x14ac:dyDescent="0.2">
      <c r="B31" s="327" t="s">
        <v>324</v>
      </c>
      <c r="C31" s="328"/>
    </row>
    <row r="32" spans="1:10" x14ac:dyDescent="0.2">
      <c r="B32" s="327"/>
      <c r="C32" s="328"/>
    </row>
  </sheetData>
  <hyperlinks>
    <hyperlink ref="B4:H4" location="'4'!A1" display="'4'!A1"/>
    <hyperlink ref="B5:H5" location="'5'!A1" display="'5'!A1"/>
    <hyperlink ref="B6:H6" location="'6'!A1" display="'6'!A1"/>
    <hyperlink ref="B7:H7" location="'8'!A1" display="'8'!A1"/>
    <hyperlink ref="B8:H8" location="'9'!A1" display="'9'!A1"/>
    <hyperlink ref="B9:H9" location="'10'!A1" display="'10'!A1"/>
    <hyperlink ref="B10:H10" location="'11'!A1" display="'11'!A1"/>
    <hyperlink ref="B11:H11" location="'12'!A1" display="'12'!A1"/>
    <hyperlink ref="B12:H12" location="'13'!A1" display="'13'!A1"/>
    <hyperlink ref="B13:H13" location="'14'!A1" display="'14'!A1"/>
    <hyperlink ref="B14:H14" location="'23'!A1" display="'23'!A1"/>
    <hyperlink ref="B15:H15" location="'24'!A1" display="'24'!A1"/>
    <hyperlink ref="B16:H16" location="'25'!A1" display="'25'!A1"/>
    <hyperlink ref="B17:H17" location="'27'!A1" display="'27'!A1"/>
    <hyperlink ref="B18:H18" location="'28'!A1" display="'28'!A1"/>
    <hyperlink ref="B19:H19" location="'30'!A1" display="'30'!A1"/>
    <hyperlink ref="B20:H20" location="'31'!A1" display="'31'!A1"/>
    <hyperlink ref="B21:H21" location="'34'!A1" display="'34'!A1"/>
    <hyperlink ref="B22:H22" location="'35'!A1" display="'35'!A1"/>
    <hyperlink ref="B23:H23" location="'49'!A1" display="'49'!A1"/>
    <hyperlink ref="B24:H24" location="'50'!A1" display="'50'!A1"/>
    <hyperlink ref="B25:H25" location="'51'!A1" display="'51'!A1"/>
    <hyperlink ref="B26:H26" location="'52'!A1" display="'52'!A1"/>
    <hyperlink ref="B27:H27" location="'53'!A1" display="'53'!A1"/>
    <hyperlink ref="B4" location="'1'!A1" display="'1'!A1"/>
    <hyperlink ref="B5" location="'2'!A1" display="'2'!A1"/>
    <hyperlink ref="B6" location="'3'!A1" display="'3'!A1"/>
    <hyperlink ref="B7" location="'4'!A1" display="'4'!A1"/>
    <hyperlink ref="B8" location="'5'!A1" display="'5'!A1"/>
    <hyperlink ref="B9" location="'6'!A1" display="'6'!A1"/>
    <hyperlink ref="B10" location="'7'!A1" display="'7'!A1"/>
    <hyperlink ref="B11" location="'8'!A1" display="'8'!A1"/>
    <hyperlink ref="B12" location="'9'!A1" display="'9'!A1"/>
    <hyperlink ref="B13" location="'10'!A1" display="'10'!A1"/>
    <hyperlink ref="B14" location="'11'!A1" display="'11'!A1"/>
    <hyperlink ref="B15" location="'12'!A1" display="'12'!A1"/>
    <hyperlink ref="B16" location="'13'!A1" display="'13'!A1"/>
    <hyperlink ref="B17" location="'14'!A1" display="'14'!A1"/>
    <hyperlink ref="B18" location="'15'!A1" display="'15'!A1"/>
    <hyperlink ref="B19" location="'16'!A1" display="'16'!A1"/>
    <hyperlink ref="B20" location="'17'!A1" display="'17'!A1"/>
    <hyperlink ref="B21" location="'18'!A1" display="'18'!A1"/>
    <hyperlink ref="B22" location="'19'!A1" display="'19'!A1"/>
    <hyperlink ref="B23" location="'20'!A1" display="'20'!A1"/>
    <hyperlink ref="B24" location="'21'!A1" display="'21'!A1"/>
    <hyperlink ref="B25" location="'22'!A1" display="'22'!A1"/>
    <hyperlink ref="B26" location="'23'!A1" display="'23'!A1"/>
    <hyperlink ref="B27" location="'24'!A1" display="'24'!A1"/>
  </hyperlinks>
  <pageMargins left="0.70866141732283472" right="0.70866141732283472" top="0.6692913385826772" bottom="0.39370078740157483" header="0.51181102362204722" footer="0.51181102362204722"/>
  <pageSetup paperSize="9" scale="53" orientation="portrait" r:id="rId1"/>
  <headerFooter scaleWithDoc="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3">
    <tabColor rgb="FF92D050"/>
    <pageSetUpPr fitToPage="1"/>
  </sheetPr>
  <dimension ref="A1:H14"/>
  <sheetViews>
    <sheetView zoomScale="160" zoomScaleNormal="160" workbookViewId="0">
      <selection activeCell="G8" sqref="G8"/>
    </sheetView>
  </sheetViews>
  <sheetFormatPr baseColWidth="10" defaultColWidth="11.42578125" defaultRowHeight="14.25" x14ac:dyDescent="0.2"/>
  <cols>
    <col min="1" max="2" width="4.28515625" style="25" customWidth="1"/>
    <col min="3" max="3" width="14" style="25" bestFit="1" customWidth="1"/>
    <col min="4" max="8" width="14.28515625" style="25" customWidth="1"/>
    <col min="9" max="16384" width="11.42578125" style="25"/>
  </cols>
  <sheetData>
    <row r="1" spans="1:8" ht="18.75" customHeight="1" x14ac:dyDescent="0.2"/>
    <row r="2" spans="1:8" ht="18.75" customHeight="1" x14ac:dyDescent="0.2">
      <c r="A2" s="26" t="s">
        <v>12</v>
      </c>
      <c r="B2" s="26"/>
    </row>
    <row r="3" spans="1:8" ht="14.25" customHeight="1" x14ac:dyDescent="0.2"/>
    <row r="4" spans="1:8" ht="14.25" customHeight="1" x14ac:dyDescent="0.2">
      <c r="B4" s="29" t="s">
        <v>453</v>
      </c>
    </row>
    <row r="5" spans="1:8" ht="14.25" customHeight="1" thickBot="1" x14ac:dyDescent="0.25">
      <c r="C5" s="127"/>
    </row>
    <row r="6" spans="1:8" ht="14.25" customHeight="1" x14ac:dyDescent="0.2">
      <c r="D6" s="39" t="s">
        <v>17</v>
      </c>
      <c r="E6" s="40" t="s">
        <v>18</v>
      </c>
      <c r="F6" s="40" t="s">
        <v>19</v>
      </c>
      <c r="G6" s="40" t="s">
        <v>31</v>
      </c>
      <c r="H6" s="53" t="s">
        <v>32</v>
      </c>
    </row>
    <row r="7" spans="1:8" ht="27.75" thickBot="1" x14ac:dyDescent="0.25">
      <c r="B7" s="37"/>
      <c r="C7" s="128"/>
      <c r="D7" s="129" t="s">
        <v>152</v>
      </c>
      <c r="E7" s="130" t="s">
        <v>153</v>
      </c>
      <c r="F7" s="130" t="s">
        <v>154</v>
      </c>
      <c r="G7" s="130" t="s">
        <v>155</v>
      </c>
      <c r="H7" s="131" t="s">
        <v>156</v>
      </c>
    </row>
    <row r="8" spans="1:8" x14ac:dyDescent="0.2">
      <c r="B8" s="79">
        <v>1</v>
      </c>
      <c r="C8" s="235" t="s">
        <v>157</v>
      </c>
      <c r="D8" s="148">
        <v>35512.301012000004</v>
      </c>
      <c r="E8" s="149"/>
      <c r="F8" s="149">
        <v>35512.301012000004</v>
      </c>
      <c r="G8" s="149">
        <v>24022.457130999999</v>
      </c>
      <c r="H8" s="150">
        <v>11489.843881000001</v>
      </c>
    </row>
    <row r="9" spans="1:8" x14ac:dyDescent="0.2">
      <c r="B9" s="81">
        <v>2</v>
      </c>
      <c r="C9" s="236" t="s">
        <v>158</v>
      </c>
      <c r="D9" s="154">
        <v>2011.6400630000001</v>
      </c>
      <c r="E9" s="155"/>
      <c r="F9" s="155">
        <v>2011.6400630000001</v>
      </c>
      <c r="G9" s="155">
        <v>2011.6400630000001</v>
      </c>
      <c r="H9" s="156">
        <v>0</v>
      </c>
    </row>
    <row r="10" spans="1:8" x14ac:dyDescent="0.2">
      <c r="B10" s="81">
        <v>3</v>
      </c>
      <c r="C10" s="132" t="s">
        <v>159</v>
      </c>
      <c r="D10" s="154"/>
      <c r="E10" s="155"/>
      <c r="F10" s="155"/>
      <c r="G10" s="155"/>
      <c r="H10" s="156"/>
    </row>
    <row r="11" spans="1:8" ht="15" thickBot="1" x14ac:dyDescent="0.25">
      <c r="B11" s="60">
        <v>4</v>
      </c>
      <c r="C11" s="231" t="s">
        <v>30</v>
      </c>
      <c r="D11" s="232">
        <f>D8+D9</f>
        <v>37523.941075000002</v>
      </c>
      <c r="E11" s="233"/>
      <c r="F11" s="233">
        <f>F8+F9</f>
        <v>37523.941075000002</v>
      </c>
      <c r="G11" s="233">
        <f>G8+G9</f>
        <v>26034.097193999998</v>
      </c>
      <c r="H11" s="234">
        <f>H8+H9</f>
        <v>11489.843881000001</v>
      </c>
    </row>
    <row r="14" spans="1:8" x14ac:dyDescent="0.2">
      <c r="F14" s="125"/>
    </row>
  </sheetData>
  <pageMargins left="0.7" right="0.7" top="0.75" bottom="0.75" header="0.3" footer="0.3"/>
  <pageSetup paperSize="9" scale="84"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4">
    <tabColor rgb="FF92D050"/>
    <pageSetUpPr fitToPage="1"/>
  </sheetPr>
  <dimension ref="A1:J17"/>
  <sheetViews>
    <sheetView zoomScale="150" zoomScaleNormal="150" workbookViewId="0">
      <selection activeCell="J21" sqref="J21"/>
    </sheetView>
  </sheetViews>
  <sheetFormatPr baseColWidth="10" defaultColWidth="11.42578125" defaultRowHeight="14.25" x14ac:dyDescent="0.2"/>
  <cols>
    <col min="1" max="1" width="4.28515625" style="25" customWidth="1"/>
    <col min="2" max="2" width="15.85546875" style="25" customWidth="1"/>
    <col min="3" max="8" width="14.28515625" style="25" customWidth="1"/>
    <col min="9" max="9" width="11.42578125" style="25"/>
    <col min="10" max="10" width="18.140625" style="25" bestFit="1" customWidth="1"/>
    <col min="11" max="11" width="16.7109375" style="25" bestFit="1" customWidth="1"/>
    <col min="12" max="12" width="11.42578125" style="25"/>
    <col min="13" max="13" width="15.5703125" style="25" bestFit="1" customWidth="1"/>
    <col min="14" max="16384" width="11.42578125" style="25"/>
  </cols>
  <sheetData>
    <row r="1" spans="1:10" ht="18.75" customHeight="1" x14ac:dyDescent="0.2"/>
    <row r="2" spans="1:10" ht="18.75" customHeight="1" x14ac:dyDescent="0.2">
      <c r="A2" s="26" t="s">
        <v>13</v>
      </c>
    </row>
    <row r="3" spans="1:10" ht="14.25" customHeight="1" x14ac:dyDescent="0.2"/>
    <row r="4" spans="1:10" ht="14.25" customHeight="1" x14ac:dyDescent="0.2">
      <c r="B4" s="29" t="s">
        <v>453</v>
      </c>
    </row>
    <row r="5" spans="1:10" ht="14.25" customHeight="1" thickBot="1" x14ac:dyDescent="0.25">
      <c r="B5" s="29"/>
    </row>
    <row r="6" spans="1:10" ht="14.25" customHeight="1" x14ac:dyDescent="0.2">
      <c r="C6" s="39" t="s">
        <v>17</v>
      </c>
      <c r="D6" s="40" t="s">
        <v>18</v>
      </c>
      <c r="E6" s="40" t="s">
        <v>19</v>
      </c>
      <c r="F6" s="40" t="s">
        <v>31</v>
      </c>
      <c r="G6" s="40" t="s">
        <v>32</v>
      </c>
      <c r="H6" s="53" t="s">
        <v>33</v>
      </c>
    </row>
    <row r="7" spans="1:10" ht="14.25" customHeight="1" x14ac:dyDescent="0.2">
      <c r="C7" s="560" t="s">
        <v>160</v>
      </c>
      <c r="D7" s="561"/>
      <c r="E7" s="561"/>
      <c r="F7" s="562"/>
      <c r="G7" s="563" t="s">
        <v>161</v>
      </c>
      <c r="H7" s="564"/>
    </row>
    <row r="8" spans="1:10" ht="14.25" customHeight="1" x14ac:dyDescent="0.2">
      <c r="C8" s="565" t="s">
        <v>162</v>
      </c>
      <c r="D8" s="566"/>
      <c r="E8" s="567" t="s">
        <v>163</v>
      </c>
      <c r="F8" s="568"/>
      <c r="G8" s="569" t="s">
        <v>162</v>
      </c>
      <c r="H8" s="571" t="s">
        <v>163</v>
      </c>
    </row>
    <row r="9" spans="1:10" ht="15" thickBot="1" x14ac:dyDescent="0.25">
      <c r="B9" s="37"/>
      <c r="C9" s="133" t="s">
        <v>164</v>
      </c>
      <c r="D9" s="126" t="s">
        <v>165</v>
      </c>
      <c r="E9" s="126" t="s">
        <v>164</v>
      </c>
      <c r="F9" s="126" t="s">
        <v>165</v>
      </c>
      <c r="G9" s="570"/>
      <c r="H9" s="572"/>
    </row>
    <row r="10" spans="1:10" ht="14.25" customHeight="1" x14ac:dyDescent="0.2">
      <c r="B10" s="134" t="s">
        <v>281</v>
      </c>
      <c r="C10" s="148">
        <v>645.22964223248096</v>
      </c>
      <c r="D10" s="149"/>
      <c r="E10" s="149"/>
      <c r="F10" s="149"/>
      <c r="G10" s="149">
        <v>2259.45937293828</v>
      </c>
      <c r="H10" s="150">
        <v>2570.0180783350302</v>
      </c>
    </row>
    <row r="11" spans="1:10" ht="14.25" customHeight="1" x14ac:dyDescent="0.2">
      <c r="B11" s="221" t="s">
        <v>282</v>
      </c>
      <c r="C11" s="154">
        <v>22913.125730406799</v>
      </c>
      <c r="D11" s="155"/>
      <c r="E11" s="155"/>
      <c r="F11" s="155"/>
      <c r="G11" s="155">
        <v>2322.19862500519</v>
      </c>
      <c r="H11" s="156"/>
    </row>
    <row r="12" spans="1:10" ht="14.25" customHeight="1" x14ac:dyDescent="0.2">
      <c r="B12" s="221" t="s">
        <v>571</v>
      </c>
      <c r="C12" s="154">
        <v>389.48569140253301</v>
      </c>
      <c r="D12" s="155"/>
      <c r="E12" s="155"/>
      <c r="F12" s="155"/>
      <c r="G12" s="155"/>
      <c r="H12" s="156"/>
    </row>
    <row r="13" spans="1:10" ht="14.25" customHeight="1" x14ac:dyDescent="0.2">
      <c r="B13" s="221" t="s">
        <v>613</v>
      </c>
      <c r="C13" s="154">
        <v>74.616066523069193</v>
      </c>
      <c r="D13" s="155"/>
      <c r="E13" s="155"/>
      <c r="F13" s="155"/>
      <c r="G13" s="155"/>
      <c r="H13" s="156"/>
      <c r="J13" s="341"/>
    </row>
    <row r="14" spans="1:10" ht="14.25" customHeight="1" thickBot="1" x14ac:dyDescent="0.25">
      <c r="B14" s="135" t="s">
        <v>30</v>
      </c>
      <c r="C14" s="151">
        <f>SUM(C10:C13)</f>
        <v>24022.457130564882</v>
      </c>
      <c r="D14" s="152"/>
      <c r="E14" s="152"/>
      <c r="F14" s="152"/>
      <c r="G14" s="152">
        <f>SUM(G10:G13)</f>
        <v>4581.65799794347</v>
      </c>
      <c r="H14" s="153">
        <f>SUM(H10:H13)</f>
        <v>2570.0180783350302</v>
      </c>
      <c r="I14" s="341"/>
    </row>
    <row r="17" spans="5:5" x14ac:dyDescent="0.2">
      <c r="E17" s="125"/>
    </row>
  </sheetData>
  <mergeCells count="6">
    <mergeCell ref="C7:F7"/>
    <mergeCell ref="G7:H7"/>
    <mergeCell ref="C8:D8"/>
    <mergeCell ref="E8:F8"/>
    <mergeCell ref="G8:G9"/>
    <mergeCell ref="H8:H9"/>
  </mergeCells>
  <pageMargins left="0.7" right="0.7" top="0.75" bottom="0.75" header="0.3" footer="0.3"/>
  <pageSetup paperSize="9" scale="76"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75"/>
  <sheetViews>
    <sheetView topLeftCell="F5" zoomScale="130" zoomScaleNormal="130" workbookViewId="0">
      <selection activeCell="K15" sqref="K15"/>
    </sheetView>
  </sheetViews>
  <sheetFormatPr baseColWidth="10" defaultColWidth="11.42578125" defaultRowHeight="12.75" x14ac:dyDescent="0.2"/>
  <cols>
    <col min="1" max="2" width="4.42578125" style="184" customWidth="1"/>
    <col min="3" max="4" width="2.140625" style="184" customWidth="1"/>
    <col min="5" max="5" width="61" style="184" customWidth="1"/>
    <col min="6" max="6" width="14.42578125" style="184" customWidth="1"/>
    <col min="7" max="13" width="14.28515625" style="184" customWidth="1"/>
    <col min="14" max="16384" width="11.42578125" style="184"/>
  </cols>
  <sheetData>
    <row r="1" spans="1:13" ht="18.75" customHeight="1" x14ac:dyDescent="0.2">
      <c r="A1" s="368"/>
      <c r="B1" s="368"/>
      <c r="C1" s="368"/>
      <c r="D1" s="368"/>
      <c r="E1" s="368"/>
      <c r="F1" s="368"/>
      <c r="G1" s="368"/>
      <c r="H1" s="368"/>
      <c r="I1" s="368"/>
      <c r="J1" s="368"/>
      <c r="K1" s="368"/>
      <c r="L1" s="368"/>
      <c r="M1" s="368"/>
    </row>
    <row r="2" spans="1:13" ht="18.75" customHeight="1" x14ac:dyDescent="0.2">
      <c r="A2" s="388" t="s">
        <v>196</v>
      </c>
      <c r="B2" s="368"/>
      <c r="C2" s="368"/>
      <c r="D2" s="368"/>
      <c r="E2" s="368"/>
      <c r="F2" s="368"/>
      <c r="G2" s="368"/>
      <c r="H2" s="368"/>
      <c r="I2" s="368"/>
      <c r="J2" s="368"/>
      <c r="K2" s="368"/>
      <c r="L2" s="368"/>
      <c r="M2" s="368"/>
    </row>
    <row r="3" spans="1:13" ht="14.25" customHeight="1" x14ac:dyDescent="0.2">
      <c r="A3" s="368"/>
      <c r="B3" s="368"/>
      <c r="C3" s="368"/>
      <c r="D3" s="368"/>
      <c r="E3" s="368"/>
      <c r="F3" s="368"/>
      <c r="G3" s="368"/>
      <c r="H3" s="368"/>
      <c r="I3" s="368"/>
      <c r="J3" s="368"/>
      <c r="K3" s="368"/>
      <c r="L3" s="368"/>
      <c r="M3" s="368"/>
    </row>
    <row r="4" spans="1:13" ht="14.25" customHeight="1" x14ac:dyDescent="0.2">
      <c r="A4" s="368"/>
      <c r="B4" s="387" t="s">
        <v>453</v>
      </c>
      <c r="C4" s="387"/>
      <c r="D4" s="387"/>
      <c r="E4" s="368"/>
      <c r="F4" s="368"/>
      <c r="G4" s="368"/>
      <c r="H4" s="368"/>
      <c r="I4" s="368"/>
      <c r="J4" s="368"/>
      <c r="K4" s="368"/>
      <c r="L4" s="368"/>
      <c r="M4" s="368"/>
    </row>
    <row r="5" spans="1:13" ht="14.25" customHeight="1" thickBot="1" x14ac:dyDescent="0.25">
      <c r="A5" s="368"/>
      <c r="B5" s="387"/>
      <c r="C5" s="387"/>
      <c r="D5" s="387"/>
      <c r="E5" s="368"/>
      <c r="F5" s="368"/>
      <c r="G5" s="368"/>
      <c r="H5" s="368"/>
      <c r="I5" s="368"/>
      <c r="J5" s="368"/>
      <c r="K5" s="368"/>
      <c r="L5" s="368"/>
      <c r="M5" s="368"/>
    </row>
    <row r="6" spans="1:13" ht="14.25" customHeight="1" x14ac:dyDescent="0.2">
      <c r="A6" s="368"/>
      <c r="B6" s="368"/>
      <c r="C6" s="368"/>
      <c r="D6" s="368"/>
      <c r="E6" s="368"/>
      <c r="F6" s="573" t="s">
        <v>442</v>
      </c>
      <c r="G6" s="574"/>
      <c r="H6" s="575" t="s">
        <v>441</v>
      </c>
      <c r="I6" s="576"/>
      <c r="J6" s="574" t="s">
        <v>440</v>
      </c>
      <c r="K6" s="574"/>
      <c r="L6" s="575" t="s">
        <v>439</v>
      </c>
      <c r="M6" s="577"/>
    </row>
    <row r="7" spans="1:13" ht="27" x14ac:dyDescent="0.2">
      <c r="A7" s="368"/>
      <c r="B7" s="382"/>
      <c r="C7" s="382"/>
      <c r="D7" s="382"/>
      <c r="E7" s="382"/>
      <c r="F7" s="386"/>
      <c r="G7" s="385" t="s">
        <v>438</v>
      </c>
      <c r="H7" s="384"/>
      <c r="I7" s="385" t="s">
        <v>438</v>
      </c>
      <c r="J7" s="384"/>
      <c r="K7" s="385" t="s">
        <v>437</v>
      </c>
      <c r="L7" s="384"/>
      <c r="M7" s="383" t="s">
        <v>437</v>
      </c>
    </row>
    <row r="8" spans="1:13" ht="14.25" customHeight="1" thickBot="1" x14ac:dyDescent="0.25">
      <c r="A8" s="368"/>
      <c r="B8" s="381"/>
      <c r="C8" s="381"/>
      <c r="D8" s="381"/>
      <c r="E8" s="381"/>
      <c r="F8" s="380">
        <v>10</v>
      </c>
      <c r="G8" s="379">
        <v>30</v>
      </c>
      <c r="H8" s="378">
        <v>40</v>
      </c>
      <c r="I8" s="379">
        <v>50</v>
      </c>
      <c r="J8" s="378">
        <v>60</v>
      </c>
      <c r="K8" s="379">
        <v>80</v>
      </c>
      <c r="L8" s="378">
        <v>90</v>
      </c>
      <c r="M8" s="377">
        <v>100</v>
      </c>
    </row>
    <row r="9" spans="1:13" ht="14.25" customHeight="1" x14ac:dyDescent="0.2">
      <c r="A9" s="368"/>
      <c r="B9" s="375">
        <v>10</v>
      </c>
      <c r="C9" s="393" t="s">
        <v>436</v>
      </c>
      <c r="D9" s="394"/>
      <c r="E9" s="395"/>
      <c r="F9" s="466">
        <v>209964.78348099999</v>
      </c>
      <c r="G9" s="467">
        <v>0</v>
      </c>
      <c r="H9" s="468"/>
      <c r="I9" s="469"/>
      <c r="J9" s="470">
        <v>62964.145168000003</v>
      </c>
      <c r="K9" s="467">
        <v>21342.254902000001</v>
      </c>
      <c r="L9" s="468"/>
      <c r="M9" s="471"/>
    </row>
    <row r="10" spans="1:13" ht="14.25" customHeight="1" x14ac:dyDescent="0.2">
      <c r="A10" s="368"/>
      <c r="B10" s="372">
        <v>30</v>
      </c>
      <c r="C10" s="396" t="s">
        <v>435</v>
      </c>
      <c r="D10" s="396"/>
      <c r="E10" s="396"/>
      <c r="F10" s="472"/>
      <c r="G10" s="473"/>
      <c r="H10" s="474"/>
      <c r="I10" s="475"/>
      <c r="J10" s="476"/>
      <c r="K10" s="473"/>
      <c r="L10" s="474"/>
      <c r="M10" s="477"/>
    </row>
    <row r="11" spans="1:13" ht="14.25" customHeight="1" x14ac:dyDescent="0.2">
      <c r="A11" s="368"/>
      <c r="B11" s="372">
        <v>40</v>
      </c>
      <c r="C11" s="396" t="s">
        <v>88</v>
      </c>
      <c r="D11" s="396"/>
      <c r="E11" s="396"/>
      <c r="F11" s="472">
        <v>7608.5035900000003</v>
      </c>
      <c r="G11" s="473"/>
      <c r="H11" s="476">
        <v>7608.5035900000003</v>
      </c>
      <c r="I11" s="473">
        <v>7608.5035900000003</v>
      </c>
      <c r="J11" s="476">
        <v>21342.254902000001</v>
      </c>
      <c r="K11" s="473">
        <v>21342.254902000001</v>
      </c>
      <c r="L11" s="476">
        <v>21342.254902000001</v>
      </c>
      <c r="M11" s="478">
        <v>21342.254902000001</v>
      </c>
    </row>
    <row r="12" spans="1:13" ht="14.25" customHeight="1" x14ac:dyDescent="0.2">
      <c r="A12" s="368"/>
      <c r="B12" s="501">
        <v>50</v>
      </c>
      <c r="C12" s="502"/>
      <c r="D12" s="502"/>
      <c r="E12" s="502"/>
      <c r="F12" s="503">
        <v>4116.9565389999998</v>
      </c>
      <c r="G12" s="504"/>
      <c r="H12" s="505">
        <v>4116.9565389999998</v>
      </c>
      <c r="I12" s="504">
        <v>4116.9565389999998</v>
      </c>
      <c r="J12" s="505">
        <v>18053.353222000002</v>
      </c>
      <c r="K12" s="504">
        <v>18053.353222000002</v>
      </c>
      <c r="L12" s="505">
        <v>18053.353222000002</v>
      </c>
      <c r="M12" s="506">
        <v>18053.353222000002</v>
      </c>
    </row>
    <row r="13" spans="1:13" ht="14.25" customHeight="1" x14ac:dyDescent="0.2">
      <c r="A13" s="368"/>
      <c r="B13" s="501">
        <v>60</v>
      </c>
      <c r="C13" s="502"/>
      <c r="D13" s="502"/>
      <c r="E13" s="502"/>
      <c r="F13" s="503"/>
      <c r="G13" s="504"/>
      <c r="H13" s="505"/>
      <c r="I13" s="504"/>
      <c r="J13" s="505"/>
      <c r="K13" s="504"/>
      <c r="L13" s="505"/>
      <c r="M13" s="506"/>
    </row>
    <row r="14" spans="1:13" ht="14.25" customHeight="1" x14ac:dyDescent="0.2">
      <c r="A14" s="368"/>
      <c r="B14" s="501">
        <v>70</v>
      </c>
      <c r="C14" s="502"/>
      <c r="D14" s="502"/>
      <c r="E14" s="502"/>
      <c r="F14" s="503">
        <v>3491.547051</v>
      </c>
      <c r="G14" s="504"/>
      <c r="H14" s="505">
        <v>3491.547051</v>
      </c>
      <c r="I14" s="504">
        <v>3491.547051</v>
      </c>
      <c r="J14" s="505">
        <v>3288.9016799999999</v>
      </c>
      <c r="K14" s="504">
        <v>3288.9016799999999</v>
      </c>
      <c r="L14" s="505">
        <v>3288.9016799999999</v>
      </c>
      <c r="M14" s="506">
        <v>3288.9016799999999</v>
      </c>
    </row>
    <row r="15" spans="1:13" ht="14.25" customHeight="1" x14ac:dyDescent="0.2">
      <c r="A15" s="368"/>
      <c r="B15" s="501">
        <v>80</v>
      </c>
      <c r="C15" s="502"/>
      <c r="D15" s="502"/>
      <c r="E15" s="502"/>
      <c r="F15" s="503">
        <v>4116.9565389999998</v>
      </c>
      <c r="G15" s="504"/>
      <c r="H15" s="505">
        <v>4116.9565389999998</v>
      </c>
      <c r="I15" s="504">
        <v>4116.9565389999998</v>
      </c>
      <c r="J15" s="505"/>
      <c r="K15" s="504"/>
      <c r="L15" s="505"/>
      <c r="M15" s="506"/>
    </row>
    <row r="16" spans="1:13" ht="14.25" customHeight="1" x14ac:dyDescent="0.2">
      <c r="A16" s="368"/>
      <c r="B16" s="501">
        <v>90</v>
      </c>
      <c r="C16" s="522"/>
      <c r="D16" s="502"/>
      <c r="E16" s="502"/>
      <c r="F16" s="503"/>
      <c r="G16" s="504"/>
      <c r="H16" s="505"/>
      <c r="I16" s="504"/>
      <c r="J16" s="505"/>
      <c r="K16" s="504"/>
      <c r="L16" s="505"/>
      <c r="M16" s="506"/>
    </row>
    <row r="17" spans="1:13" ht="14.25" customHeight="1" x14ac:dyDescent="0.2">
      <c r="A17" s="368"/>
      <c r="B17" s="501">
        <v>120</v>
      </c>
      <c r="C17" s="509" t="s">
        <v>35</v>
      </c>
      <c r="D17" s="502"/>
      <c r="E17" s="502"/>
      <c r="F17" s="503">
        <v>202356.27989199999</v>
      </c>
      <c r="G17" s="504"/>
      <c r="H17" s="505"/>
      <c r="I17" s="504"/>
      <c r="J17" s="505">
        <v>32695.048488</v>
      </c>
      <c r="K17" s="504"/>
      <c r="L17" s="505"/>
      <c r="M17" s="506"/>
    </row>
    <row r="18" spans="1:13" ht="14.25" customHeight="1" thickBot="1" x14ac:dyDescent="0.25">
      <c r="A18" s="368"/>
      <c r="B18" s="370">
        <v>121</v>
      </c>
      <c r="C18" s="507" t="s">
        <v>598</v>
      </c>
      <c r="D18" s="371"/>
      <c r="E18" s="371"/>
      <c r="F18" s="479">
        <v>202356.27989199999</v>
      </c>
      <c r="G18" s="480"/>
      <c r="H18" s="481"/>
      <c r="I18" s="482"/>
      <c r="J18" s="483"/>
      <c r="K18" s="480">
        <v>0</v>
      </c>
      <c r="L18" s="481"/>
      <c r="M18" s="484"/>
    </row>
    <row r="19" spans="1:13" ht="14.25" x14ac:dyDescent="0.2">
      <c r="A19" s="368"/>
      <c r="B19" s="368"/>
      <c r="C19" s="368"/>
      <c r="D19" s="368"/>
      <c r="E19" s="368"/>
      <c r="F19" s="369"/>
      <c r="G19" s="369"/>
      <c r="H19" s="369"/>
      <c r="I19" s="369"/>
      <c r="J19" s="369"/>
      <c r="K19" s="369"/>
      <c r="L19" s="369"/>
      <c r="M19" s="369"/>
    </row>
    <row r="20" spans="1:13" ht="14.25" x14ac:dyDescent="0.2">
      <c r="A20" s="368"/>
      <c r="B20" s="368"/>
      <c r="C20" s="368"/>
      <c r="D20" s="368"/>
      <c r="E20" s="368"/>
      <c r="F20" s="368"/>
      <c r="G20" s="368"/>
      <c r="H20" s="368"/>
      <c r="I20" s="368"/>
      <c r="J20" s="368"/>
      <c r="K20" s="368"/>
      <c r="L20" s="368"/>
      <c r="M20" s="368"/>
    </row>
    <row r="21" spans="1:13" ht="14.25" x14ac:dyDescent="0.2">
      <c r="A21" s="368"/>
      <c r="B21" s="368"/>
      <c r="C21" s="368"/>
      <c r="D21" s="368"/>
      <c r="E21" s="368"/>
      <c r="F21" s="368"/>
      <c r="G21" s="368"/>
      <c r="H21" s="368"/>
      <c r="I21" s="368"/>
      <c r="J21" s="368"/>
      <c r="K21" s="368"/>
      <c r="L21" s="368"/>
      <c r="M21" s="368"/>
    </row>
    <row r="22" spans="1:13" ht="14.25" x14ac:dyDescent="0.2">
      <c r="A22" s="368"/>
      <c r="B22" s="368"/>
      <c r="C22" s="368"/>
      <c r="D22" s="368"/>
      <c r="E22" s="368"/>
      <c r="F22" s="368"/>
      <c r="G22" s="368"/>
      <c r="H22" s="368"/>
      <c r="I22" s="368"/>
      <c r="J22" s="368"/>
      <c r="K22" s="368"/>
      <c r="L22" s="368"/>
      <c r="M22" s="368"/>
    </row>
    <row r="23" spans="1:13" ht="14.25" x14ac:dyDescent="0.2">
      <c r="A23" s="368"/>
      <c r="B23" s="368"/>
      <c r="C23" s="368"/>
      <c r="D23" s="368"/>
      <c r="E23" s="368"/>
      <c r="F23" s="368"/>
      <c r="G23" s="368"/>
      <c r="H23" s="368"/>
      <c r="I23" s="368"/>
      <c r="J23" s="368"/>
      <c r="K23" s="368"/>
      <c r="L23" s="368"/>
      <c r="M23" s="368"/>
    </row>
    <row r="24" spans="1:13" ht="14.25" x14ac:dyDescent="0.2">
      <c r="A24" s="368"/>
      <c r="B24" s="368"/>
      <c r="C24" s="368"/>
      <c r="D24" s="368"/>
      <c r="E24" s="368"/>
      <c r="F24" s="368"/>
      <c r="G24" s="368"/>
      <c r="H24" s="368"/>
      <c r="I24" s="368"/>
      <c r="J24" s="368"/>
      <c r="K24" s="368"/>
      <c r="L24" s="368"/>
      <c r="M24" s="368"/>
    </row>
    <row r="25" spans="1:13" ht="14.25" x14ac:dyDescent="0.2">
      <c r="A25" s="368"/>
      <c r="B25" s="368"/>
      <c r="C25" s="368"/>
      <c r="D25" s="368"/>
      <c r="E25" s="368"/>
      <c r="F25" s="368"/>
      <c r="G25" s="368"/>
      <c r="H25" s="368"/>
      <c r="I25" s="368"/>
      <c r="J25" s="368"/>
      <c r="K25" s="368"/>
      <c r="L25" s="368"/>
      <c r="M25" s="368"/>
    </row>
    <row r="26" spans="1:13" ht="14.25" x14ac:dyDescent="0.2">
      <c r="A26" s="368"/>
      <c r="B26" s="368"/>
      <c r="C26" s="368"/>
      <c r="D26" s="368"/>
      <c r="E26" s="368"/>
      <c r="F26" s="368"/>
      <c r="G26" s="368"/>
      <c r="H26" s="368"/>
      <c r="I26" s="368"/>
      <c r="J26" s="368"/>
      <c r="K26" s="368"/>
      <c r="L26" s="368"/>
      <c r="M26" s="368"/>
    </row>
    <row r="27" spans="1:13" ht="14.25" x14ac:dyDescent="0.2">
      <c r="A27" s="368"/>
      <c r="B27" s="368"/>
      <c r="C27" s="368"/>
      <c r="D27" s="368"/>
      <c r="E27" s="368"/>
      <c r="F27" s="368"/>
      <c r="G27" s="368"/>
      <c r="H27" s="368"/>
      <c r="I27" s="368"/>
      <c r="J27" s="368"/>
      <c r="K27" s="368"/>
      <c r="L27" s="368"/>
      <c r="M27" s="368"/>
    </row>
    <row r="28" spans="1:13" ht="14.25" x14ac:dyDescent="0.2">
      <c r="A28" s="368"/>
      <c r="B28" s="368"/>
      <c r="C28" s="368"/>
      <c r="D28" s="368"/>
      <c r="E28" s="368"/>
      <c r="F28" s="368"/>
      <c r="G28" s="368"/>
      <c r="H28" s="368"/>
      <c r="I28" s="368"/>
      <c r="J28" s="368"/>
      <c r="K28" s="368"/>
      <c r="L28" s="368"/>
      <c r="M28" s="368"/>
    </row>
    <row r="29" spans="1:13" ht="14.25" x14ac:dyDescent="0.2">
      <c r="A29" s="368"/>
      <c r="B29" s="368"/>
      <c r="C29" s="368"/>
      <c r="D29" s="368"/>
      <c r="E29" s="368"/>
      <c r="F29" s="368"/>
      <c r="G29" s="368"/>
      <c r="H29" s="368"/>
      <c r="I29" s="368"/>
      <c r="J29" s="368"/>
      <c r="K29" s="368"/>
      <c r="L29" s="368"/>
      <c r="M29" s="368"/>
    </row>
    <row r="30" spans="1:13" ht="14.25" x14ac:dyDescent="0.2">
      <c r="A30" s="368"/>
      <c r="B30" s="368"/>
      <c r="C30" s="368"/>
      <c r="D30" s="368"/>
      <c r="E30" s="368"/>
      <c r="F30" s="368"/>
      <c r="G30" s="368"/>
      <c r="H30" s="368"/>
      <c r="I30" s="368"/>
      <c r="J30" s="368"/>
      <c r="K30" s="368"/>
      <c r="L30" s="368"/>
      <c r="M30" s="368"/>
    </row>
    <row r="31" spans="1:13" ht="14.25" x14ac:dyDescent="0.2">
      <c r="A31" s="368"/>
      <c r="B31" s="368"/>
      <c r="C31" s="368"/>
      <c r="D31" s="368"/>
      <c r="E31" s="368"/>
      <c r="F31" s="368"/>
      <c r="G31" s="368"/>
      <c r="H31" s="368"/>
      <c r="I31" s="368"/>
      <c r="J31" s="368"/>
      <c r="K31" s="368"/>
      <c r="L31" s="368"/>
      <c r="M31" s="368"/>
    </row>
    <row r="32" spans="1:13" ht="14.25" x14ac:dyDescent="0.2">
      <c r="A32" s="368"/>
      <c r="B32" s="368"/>
      <c r="C32" s="368"/>
      <c r="D32" s="368"/>
      <c r="E32" s="368"/>
      <c r="F32" s="368"/>
      <c r="G32" s="368"/>
      <c r="H32" s="368"/>
      <c r="I32" s="368"/>
      <c r="J32" s="368"/>
      <c r="K32" s="368"/>
      <c r="L32" s="368"/>
      <c r="M32" s="368"/>
    </row>
    <row r="33" spans="1:13" ht="14.25" x14ac:dyDescent="0.2">
      <c r="A33" s="368"/>
      <c r="B33" s="368"/>
      <c r="C33" s="368"/>
      <c r="D33" s="368"/>
      <c r="E33" s="368"/>
      <c r="F33" s="368"/>
      <c r="G33" s="368"/>
      <c r="H33" s="368"/>
      <c r="I33" s="368"/>
      <c r="J33" s="368"/>
      <c r="K33" s="368"/>
      <c r="L33" s="368"/>
      <c r="M33" s="368"/>
    </row>
    <row r="34" spans="1:13" ht="14.25" x14ac:dyDescent="0.2">
      <c r="A34" s="368"/>
      <c r="B34" s="368"/>
      <c r="C34" s="368"/>
      <c r="D34" s="368"/>
      <c r="E34" s="368"/>
      <c r="F34" s="368"/>
      <c r="G34" s="368"/>
      <c r="H34" s="368"/>
      <c r="I34" s="368"/>
      <c r="J34" s="368"/>
      <c r="K34" s="368"/>
      <c r="L34" s="368"/>
      <c r="M34" s="368"/>
    </row>
    <row r="35" spans="1:13" ht="14.25" x14ac:dyDescent="0.2">
      <c r="A35" s="368"/>
      <c r="B35" s="368"/>
      <c r="C35" s="368"/>
      <c r="D35" s="368"/>
      <c r="E35" s="368"/>
      <c r="F35" s="368"/>
      <c r="G35" s="368"/>
      <c r="H35" s="368"/>
      <c r="I35" s="368"/>
      <c r="J35" s="368"/>
      <c r="K35" s="368"/>
      <c r="L35" s="368"/>
      <c r="M35" s="368"/>
    </row>
    <row r="36" spans="1:13" ht="14.25" x14ac:dyDescent="0.2">
      <c r="A36" s="368"/>
      <c r="B36" s="368"/>
      <c r="C36" s="368"/>
      <c r="D36" s="368"/>
      <c r="E36" s="368"/>
      <c r="F36" s="368"/>
      <c r="G36" s="368"/>
      <c r="H36" s="368"/>
      <c r="I36" s="368"/>
      <c r="J36" s="368"/>
      <c r="K36" s="368"/>
      <c r="L36" s="368"/>
      <c r="M36" s="368"/>
    </row>
    <row r="37" spans="1:13" ht="14.25" x14ac:dyDescent="0.2">
      <c r="A37" s="368"/>
      <c r="B37" s="368"/>
      <c r="C37" s="368"/>
      <c r="D37" s="368"/>
      <c r="E37" s="368"/>
      <c r="F37" s="368"/>
      <c r="G37" s="368"/>
      <c r="H37" s="368"/>
      <c r="I37" s="368"/>
      <c r="J37" s="368"/>
      <c r="K37" s="368"/>
      <c r="L37" s="368"/>
      <c r="M37" s="368"/>
    </row>
    <row r="38" spans="1:13" ht="14.25" x14ac:dyDescent="0.2">
      <c r="A38" s="368"/>
      <c r="B38" s="368"/>
      <c r="C38" s="368"/>
      <c r="D38" s="368"/>
      <c r="E38" s="368"/>
      <c r="F38" s="368"/>
      <c r="G38" s="368"/>
      <c r="H38" s="368"/>
      <c r="I38" s="368"/>
      <c r="J38" s="368"/>
      <c r="K38" s="368"/>
      <c r="L38" s="368"/>
      <c r="M38" s="368"/>
    </row>
    <row r="39" spans="1:13" ht="14.25" x14ac:dyDescent="0.2">
      <c r="A39" s="368"/>
      <c r="B39" s="368"/>
      <c r="C39" s="368"/>
      <c r="D39" s="368"/>
      <c r="E39" s="368"/>
      <c r="F39" s="368"/>
      <c r="G39" s="368"/>
      <c r="H39" s="368"/>
      <c r="I39" s="368"/>
      <c r="J39" s="368"/>
      <c r="K39" s="368"/>
      <c r="L39" s="368"/>
      <c r="M39" s="368"/>
    </row>
    <row r="40" spans="1:13" ht="14.25" x14ac:dyDescent="0.2">
      <c r="A40" s="368"/>
      <c r="B40" s="368"/>
      <c r="C40" s="368"/>
      <c r="D40" s="368"/>
      <c r="E40" s="368"/>
      <c r="F40" s="368"/>
      <c r="G40" s="368"/>
      <c r="H40" s="368"/>
      <c r="I40" s="368"/>
      <c r="J40" s="368"/>
      <c r="K40" s="368"/>
      <c r="L40" s="368"/>
      <c r="M40" s="368"/>
    </row>
    <row r="41" spans="1:13" ht="14.25" x14ac:dyDescent="0.2">
      <c r="A41" s="368"/>
      <c r="B41" s="368"/>
      <c r="C41" s="368"/>
      <c r="D41" s="368"/>
      <c r="E41" s="368"/>
      <c r="F41" s="368"/>
      <c r="G41" s="368"/>
      <c r="H41" s="368"/>
      <c r="I41" s="368"/>
      <c r="J41" s="368"/>
      <c r="K41" s="368"/>
      <c r="L41" s="368"/>
      <c r="M41" s="368"/>
    </row>
    <row r="42" spans="1:13" ht="14.25" x14ac:dyDescent="0.2">
      <c r="A42" s="368"/>
      <c r="B42" s="368"/>
      <c r="C42" s="368"/>
      <c r="D42" s="368"/>
      <c r="E42" s="368"/>
      <c r="F42" s="368"/>
      <c r="G42" s="368"/>
      <c r="H42" s="368"/>
      <c r="I42" s="368"/>
      <c r="J42" s="368"/>
      <c r="K42" s="368"/>
      <c r="L42" s="368"/>
      <c r="M42" s="368"/>
    </row>
    <row r="43" spans="1:13" ht="14.25" x14ac:dyDescent="0.2">
      <c r="A43" s="368"/>
      <c r="B43" s="368"/>
      <c r="C43" s="368"/>
      <c r="D43" s="368"/>
      <c r="E43" s="368"/>
      <c r="F43" s="368"/>
      <c r="G43" s="368"/>
      <c r="H43" s="368"/>
      <c r="I43" s="368"/>
      <c r="J43" s="368"/>
      <c r="K43" s="368"/>
      <c r="L43" s="368"/>
      <c r="M43" s="368"/>
    </row>
    <row r="44" spans="1:13" ht="14.25" x14ac:dyDescent="0.2">
      <c r="A44" s="368"/>
      <c r="B44" s="368"/>
      <c r="C44" s="368"/>
      <c r="D44" s="368"/>
      <c r="E44" s="368"/>
      <c r="F44" s="368"/>
      <c r="G44" s="368"/>
      <c r="H44" s="368"/>
      <c r="I44" s="368"/>
      <c r="J44" s="368"/>
      <c r="K44" s="368"/>
      <c r="L44" s="368"/>
      <c r="M44" s="368"/>
    </row>
    <row r="45" spans="1:13" ht="14.25" x14ac:dyDescent="0.2">
      <c r="A45" s="368"/>
      <c r="B45" s="368"/>
      <c r="C45" s="368"/>
      <c r="D45" s="368"/>
      <c r="E45" s="368"/>
      <c r="F45" s="368"/>
      <c r="G45" s="368"/>
      <c r="H45" s="368"/>
      <c r="I45" s="368"/>
      <c r="J45" s="368"/>
      <c r="K45" s="368"/>
      <c r="L45" s="368"/>
      <c r="M45" s="368"/>
    </row>
    <row r="46" spans="1:13" ht="14.25" x14ac:dyDescent="0.2">
      <c r="A46" s="368"/>
      <c r="B46" s="368"/>
      <c r="C46" s="368"/>
      <c r="D46" s="368"/>
      <c r="E46" s="368"/>
      <c r="F46" s="368"/>
      <c r="G46" s="368"/>
      <c r="H46" s="368"/>
      <c r="I46" s="368"/>
      <c r="J46" s="368"/>
      <c r="K46" s="368"/>
      <c r="L46" s="368"/>
      <c r="M46" s="368"/>
    </row>
    <row r="47" spans="1:13" ht="14.25" x14ac:dyDescent="0.2">
      <c r="A47" s="368"/>
      <c r="B47" s="368"/>
      <c r="C47" s="368"/>
      <c r="D47" s="368"/>
      <c r="E47" s="368"/>
      <c r="F47" s="368"/>
      <c r="G47" s="368"/>
      <c r="H47" s="368"/>
      <c r="I47" s="368"/>
      <c r="J47" s="368"/>
      <c r="K47" s="368"/>
      <c r="L47" s="368"/>
      <c r="M47" s="368"/>
    </row>
    <row r="48" spans="1:13" ht="14.25" x14ac:dyDescent="0.2">
      <c r="A48" s="368"/>
      <c r="B48" s="368"/>
      <c r="C48" s="368"/>
      <c r="D48" s="368"/>
      <c r="E48" s="368"/>
      <c r="F48" s="368"/>
      <c r="G48" s="368"/>
      <c r="H48" s="368"/>
      <c r="I48" s="368"/>
      <c r="J48" s="368"/>
      <c r="K48" s="368"/>
      <c r="L48" s="368"/>
      <c r="M48" s="368"/>
    </row>
    <row r="49" spans="1:13" ht="14.25" x14ac:dyDescent="0.2">
      <c r="A49" s="368"/>
      <c r="B49" s="368"/>
      <c r="C49" s="368"/>
      <c r="D49" s="368"/>
      <c r="E49" s="368"/>
      <c r="F49" s="368"/>
      <c r="G49" s="368"/>
      <c r="H49" s="368"/>
      <c r="I49" s="368"/>
      <c r="J49" s="368"/>
      <c r="K49" s="368"/>
      <c r="L49" s="368"/>
      <c r="M49" s="368"/>
    </row>
    <row r="50" spans="1:13" ht="14.25" x14ac:dyDescent="0.2">
      <c r="A50" s="368"/>
      <c r="B50" s="368"/>
      <c r="C50" s="368"/>
      <c r="D50" s="368"/>
      <c r="E50" s="368"/>
      <c r="F50" s="368"/>
      <c r="G50" s="368"/>
      <c r="H50" s="368"/>
      <c r="I50" s="368"/>
      <c r="J50" s="368"/>
      <c r="K50" s="368"/>
      <c r="L50" s="368"/>
      <c r="M50" s="368"/>
    </row>
    <row r="51" spans="1:13" ht="14.25" x14ac:dyDescent="0.2">
      <c r="A51" s="368"/>
      <c r="B51" s="368"/>
      <c r="C51" s="368"/>
      <c r="D51" s="368"/>
      <c r="E51" s="368"/>
      <c r="F51" s="368"/>
      <c r="G51" s="368"/>
      <c r="H51" s="368"/>
      <c r="I51" s="368"/>
      <c r="J51" s="368"/>
      <c r="K51" s="368"/>
      <c r="L51" s="368"/>
      <c r="M51" s="368"/>
    </row>
    <row r="52" spans="1:13" ht="14.25" x14ac:dyDescent="0.2">
      <c r="A52" s="368"/>
      <c r="B52" s="368"/>
      <c r="C52" s="368"/>
      <c r="D52" s="368"/>
      <c r="E52" s="368"/>
      <c r="F52" s="368"/>
      <c r="G52" s="368"/>
      <c r="H52" s="368"/>
      <c r="I52" s="368"/>
      <c r="J52" s="368"/>
      <c r="K52" s="368"/>
      <c r="L52" s="368"/>
      <c r="M52" s="368"/>
    </row>
    <row r="53" spans="1:13" ht="14.25" x14ac:dyDescent="0.2">
      <c r="A53" s="368"/>
      <c r="B53" s="368"/>
      <c r="C53" s="368"/>
      <c r="D53" s="368"/>
      <c r="E53" s="368"/>
      <c r="F53" s="368"/>
      <c r="G53" s="368"/>
      <c r="H53" s="368"/>
      <c r="I53" s="368"/>
      <c r="J53" s="368"/>
      <c r="K53" s="368"/>
      <c r="L53" s="368"/>
      <c r="M53" s="368"/>
    </row>
    <row r="54" spans="1:13" ht="14.25" x14ac:dyDescent="0.2">
      <c r="A54" s="368"/>
      <c r="B54" s="368"/>
      <c r="C54" s="368"/>
      <c r="D54" s="368"/>
      <c r="E54" s="368"/>
      <c r="F54" s="368"/>
      <c r="G54" s="368"/>
      <c r="H54" s="368"/>
      <c r="I54" s="368"/>
      <c r="J54" s="368"/>
      <c r="K54" s="368"/>
      <c r="L54" s="368"/>
      <c r="M54" s="368"/>
    </row>
    <row r="55" spans="1:13" ht="14.25" x14ac:dyDescent="0.2">
      <c r="A55" s="368"/>
      <c r="B55" s="368"/>
      <c r="C55" s="368"/>
      <c r="D55" s="368"/>
      <c r="E55" s="368"/>
      <c r="F55" s="368"/>
      <c r="G55" s="368"/>
      <c r="H55" s="368"/>
      <c r="I55" s="368"/>
      <c r="J55" s="368"/>
      <c r="K55" s="368"/>
      <c r="L55" s="368"/>
      <c r="M55" s="368"/>
    </row>
    <row r="56" spans="1:13" ht="14.25" x14ac:dyDescent="0.2">
      <c r="A56" s="368"/>
      <c r="B56" s="368"/>
      <c r="C56" s="368"/>
      <c r="D56" s="368"/>
      <c r="E56" s="368"/>
      <c r="F56" s="368"/>
      <c r="G56" s="368"/>
      <c r="H56" s="368"/>
      <c r="I56" s="368"/>
      <c r="J56" s="368"/>
      <c r="K56" s="368"/>
      <c r="L56" s="368"/>
      <c r="M56" s="368"/>
    </row>
    <row r="57" spans="1:13" ht="14.25" x14ac:dyDescent="0.2">
      <c r="A57" s="368"/>
      <c r="B57" s="368"/>
      <c r="C57" s="368"/>
      <c r="D57" s="368"/>
      <c r="E57" s="368"/>
      <c r="F57" s="368"/>
      <c r="G57" s="368"/>
      <c r="H57" s="368"/>
      <c r="I57" s="368"/>
      <c r="J57" s="368"/>
      <c r="K57" s="368"/>
      <c r="L57" s="368"/>
      <c r="M57" s="368"/>
    </row>
    <row r="58" spans="1:13" ht="14.25" x14ac:dyDescent="0.2">
      <c r="A58" s="368"/>
      <c r="B58" s="368"/>
      <c r="C58" s="368"/>
      <c r="D58" s="368"/>
      <c r="E58" s="368"/>
      <c r="F58" s="368"/>
      <c r="G58" s="368"/>
      <c r="H58" s="368"/>
      <c r="I58" s="368"/>
      <c r="J58" s="368"/>
      <c r="K58" s="368"/>
      <c r="L58" s="368"/>
      <c r="M58" s="368"/>
    </row>
    <row r="59" spans="1:13" ht="14.25" x14ac:dyDescent="0.2">
      <c r="A59" s="368"/>
      <c r="B59" s="368"/>
      <c r="C59" s="368"/>
      <c r="D59" s="368"/>
      <c r="E59" s="368"/>
      <c r="F59" s="368"/>
      <c r="G59" s="368"/>
      <c r="H59" s="368"/>
      <c r="I59" s="368"/>
      <c r="J59" s="368"/>
      <c r="K59" s="368"/>
      <c r="L59" s="368"/>
      <c r="M59" s="368"/>
    </row>
    <row r="60" spans="1:13" ht="14.25" x14ac:dyDescent="0.2">
      <c r="A60" s="368"/>
      <c r="B60" s="368"/>
      <c r="C60" s="368"/>
      <c r="D60" s="368"/>
      <c r="E60" s="368"/>
      <c r="F60" s="368"/>
      <c r="G60" s="368"/>
      <c r="H60" s="368"/>
      <c r="I60" s="368"/>
      <c r="J60" s="368"/>
      <c r="K60" s="368"/>
      <c r="L60" s="368"/>
      <c r="M60" s="368"/>
    </row>
    <row r="61" spans="1:13" ht="14.25" x14ac:dyDescent="0.2">
      <c r="A61" s="368"/>
      <c r="B61" s="368"/>
      <c r="C61" s="368"/>
      <c r="D61" s="368"/>
      <c r="E61" s="368"/>
      <c r="F61" s="368"/>
      <c r="G61" s="368"/>
      <c r="H61" s="368"/>
      <c r="I61" s="368"/>
      <c r="J61" s="368"/>
      <c r="K61" s="368"/>
      <c r="L61" s="368"/>
      <c r="M61" s="368"/>
    </row>
    <row r="62" spans="1:13" ht="14.25" x14ac:dyDescent="0.2">
      <c r="A62" s="368"/>
      <c r="B62" s="368"/>
      <c r="C62" s="368"/>
      <c r="D62" s="368"/>
      <c r="E62" s="368"/>
      <c r="F62" s="368"/>
      <c r="G62" s="368"/>
      <c r="H62" s="368"/>
      <c r="I62" s="368"/>
      <c r="J62" s="368"/>
      <c r="K62" s="368"/>
      <c r="L62" s="368"/>
      <c r="M62" s="368"/>
    </row>
    <row r="63" spans="1:13" ht="14.25" x14ac:dyDescent="0.2">
      <c r="A63" s="368"/>
      <c r="B63" s="368"/>
      <c r="C63" s="368"/>
      <c r="D63" s="368"/>
      <c r="E63" s="368"/>
      <c r="F63" s="368"/>
      <c r="G63" s="368"/>
      <c r="H63" s="368"/>
      <c r="I63" s="368"/>
      <c r="J63" s="368"/>
      <c r="K63" s="368"/>
      <c r="L63" s="368"/>
      <c r="M63" s="368"/>
    </row>
    <row r="64" spans="1:13" ht="14.25" x14ac:dyDescent="0.2">
      <c r="A64" s="368"/>
      <c r="B64" s="368"/>
      <c r="C64" s="368"/>
      <c r="D64" s="368"/>
      <c r="E64" s="368"/>
      <c r="F64" s="368"/>
      <c r="G64" s="368"/>
      <c r="H64" s="368"/>
      <c r="I64" s="368"/>
      <c r="J64" s="368"/>
      <c r="K64" s="368"/>
      <c r="L64" s="368"/>
      <c r="M64" s="368"/>
    </row>
    <row r="65" spans="1:13" ht="14.25" x14ac:dyDescent="0.2">
      <c r="A65" s="368"/>
      <c r="B65" s="368"/>
      <c r="C65" s="368"/>
      <c r="D65" s="368"/>
      <c r="E65" s="368"/>
      <c r="F65" s="368"/>
      <c r="G65" s="368"/>
      <c r="H65" s="368"/>
      <c r="I65" s="368"/>
      <c r="J65" s="368"/>
      <c r="K65" s="368"/>
      <c r="L65" s="368"/>
      <c r="M65" s="368"/>
    </row>
    <row r="66" spans="1:13" ht="14.25" x14ac:dyDescent="0.2">
      <c r="A66" s="368"/>
      <c r="B66" s="368"/>
      <c r="C66" s="368"/>
      <c r="D66" s="368"/>
      <c r="E66" s="368"/>
      <c r="F66" s="368"/>
      <c r="G66" s="368"/>
      <c r="H66" s="368"/>
      <c r="I66" s="368"/>
      <c r="J66" s="368"/>
      <c r="K66" s="368"/>
      <c r="L66" s="368"/>
      <c r="M66" s="368"/>
    </row>
    <row r="67" spans="1:13" ht="14.25" x14ac:dyDescent="0.2">
      <c r="A67" s="368"/>
      <c r="B67" s="368"/>
      <c r="C67" s="368"/>
      <c r="D67" s="368"/>
      <c r="E67" s="368"/>
      <c r="F67" s="368"/>
      <c r="G67" s="368"/>
      <c r="H67" s="368"/>
      <c r="I67" s="368"/>
      <c r="J67" s="368"/>
      <c r="K67" s="368"/>
      <c r="L67" s="368"/>
      <c r="M67" s="368"/>
    </row>
    <row r="68" spans="1:13" ht="14.25" x14ac:dyDescent="0.2">
      <c r="A68" s="368"/>
      <c r="B68" s="368"/>
      <c r="C68" s="368"/>
      <c r="D68" s="368"/>
      <c r="E68" s="368"/>
      <c r="F68" s="368"/>
      <c r="G68" s="368"/>
      <c r="H68" s="368"/>
      <c r="I68" s="368"/>
      <c r="J68" s="368"/>
      <c r="K68" s="368"/>
      <c r="L68" s="368"/>
      <c r="M68" s="368"/>
    </row>
    <row r="69" spans="1:13" ht="14.25" x14ac:dyDescent="0.2">
      <c r="A69" s="368"/>
      <c r="B69" s="368"/>
      <c r="C69" s="368"/>
      <c r="D69" s="368"/>
      <c r="E69" s="368"/>
      <c r="F69" s="368"/>
      <c r="G69" s="368"/>
      <c r="H69" s="368"/>
      <c r="I69" s="368"/>
      <c r="J69" s="368"/>
      <c r="K69" s="368"/>
      <c r="L69" s="368"/>
      <c r="M69" s="368"/>
    </row>
    <row r="70" spans="1:13" ht="14.25" x14ac:dyDescent="0.2">
      <c r="A70" s="368"/>
      <c r="B70" s="368"/>
      <c r="C70" s="368"/>
      <c r="D70" s="368"/>
      <c r="E70" s="368"/>
      <c r="F70" s="368"/>
      <c r="G70" s="368"/>
      <c r="H70" s="368"/>
      <c r="I70" s="368"/>
      <c r="J70" s="368"/>
      <c r="K70" s="368"/>
      <c r="L70" s="368"/>
      <c r="M70" s="368"/>
    </row>
    <row r="71" spans="1:13" ht="14.25" x14ac:dyDescent="0.2">
      <c r="A71" s="368"/>
      <c r="B71" s="368"/>
      <c r="C71" s="368"/>
      <c r="D71" s="368"/>
      <c r="E71" s="368"/>
      <c r="F71" s="368"/>
      <c r="G71" s="368"/>
      <c r="H71" s="368"/>
      <c r="I71" s="368"/>
      <c r="J71" s="368"/>
      <c r="K71" s="368"/>
      <c r="L71" s="368"/>
      <c r="M71" s="368"/>
    </row>
    <row r="72" spans="1:13" ht="14.25" x14ac:dyDescent="0.2">
      <c r="A72" s="368"/>
      <c r="B72" s="368"/>
      <c r="C72" s="368"/>
      <c r="D72" s="368"/>
      <c r="E72" s="368"/>
      <c r="F72" s="368"/>
      <c r="G72" s="368"/>
      <c r="H72" s="368"/>
      <c r="I72" s="368"/>
      <c r="J72" s="368"/>
      <c r="K72" s="368"/>
      <c r="L72" s="368"/>
      <c r="M72" s="368"/>
    </row>
    <row r="73" spans="1:13" ht="14.25" x14ac:dyDescent="0.2">
      <c r="A73" s="368"/>
      <c r="B73" s="368"/>
      <c r="C73" s="368"/>
      <c r="D73" s="368"/>
      <c r="E73" s="368"/>
      <c r="F73" s="368"/>
      <c r="G73" s="368"/>
      <c r="H73" s="368"/>
      <c r="I73" s="368"/>
      <c r="J73" s="368"/>
      <c r="K73" s="368"/>
      <c r="L73" s="368"/>
      <c r="M73" s="368"/>
    </row>
    <row r="74" spans="1:13" ht="14.25" x14ac:dyDescent="0.2">
      <c r="A74" s="368"/>
      <c r="B74" s="368"/>
      <c r="C74" s="368"/>
      <c r="D74" s="368"/>
      <c r="E74" s="368"/>
      <c r="F74" s="368"/>
      <c r="G74" s="368"/>
      <c r="H74" s="368"/>
      <c r="I74" s="368"/>
      <c r="J74" s="368"/>
      <c r="K74" s="368"/>
      <c r="L74" s="368"/>
      <c r="M74" s="368"/>
    </row>
    <row r="75" spans="1:13" ht="14.25" x14ac:dyDescent="0.2">
      <c r="A75" s="368"/>
      <c r="B75" s="368"/>
      <c r="C75" s="368"/>
      <c r="D75" s="368"/>
      <c r="E75" s="368"/>
      <c r="F75" s="368"/>
      <c r="G75" s="368"/>
      <c r="H75" s="368"/>
      <c r="I75" s="368"/>
      <c r="J75" s="368"/>
      <c r="K75" s="368"/>
      <c r="L75" s="368"/>
      <c r="M75" s="368"/>
    </row>
  </sheetData>
  <mergeCells count="4">
    <mergeCell ref="F6:G6"/>
    <mergeCell ref="H6:I6"/>
    <mergeCell ref="J6:K6"/>
    <mergeCell ref="L6:M6"/>
  </mergeCells>
  <pageMargins left="0.7" right="0.7" top="0.75" bottom="0.75" header="0.3" footer="0.3"/>
  <pageSetup paperSize="9" scale="47"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G78"/>
  <sheetViews>
    <sheetView zoomScale="130" zoomScaleNormal="130" workbookViewId="0">
      <selection activeCell="F10" sqref="F10"/>
    </sheetView>
  </sheetViews>
  <sheetFormatPr baseColWidth="10" defaultColWidth="11.42578125" defaultRowHeight="12.75" x14ac:dyDescent="0.2"/>
  <cols>
    <col min="1" max="2" width="4.42578125" style="184" customWidth="1"/>
    <col min="3" max="3" width="64" style="184" bestFit="1" customWidth="1"/>
    <col min="4" max="4" width="14.42578125" style="184" customWidth="1"/>
    <col min="5" max="7" width="14.28515625" style="184" customWidth="1"/>
    <col min="8" max="16384" width="11.42578125" style="184"/>
  </cols>
  <sheetData>
    <row r="1" spans="1:7" ht="18.75" customHeight="1" x14ac:dyDescent="0.2">
      <c r="A1" s="368"/>
      <c r="B1" s="368"/>
      <c r="C1" s="368"/>
      <c r="D1" s="368"/>
      <c r="E1" s="368"/>
      <c r="F1" s="368"/>
      <c r="G1" s="368"/>
    </row>
    <row r="2" spans="1:7" ht="18.75" customHeight="1" x14ac:dyDescent="0.2">
      <c r="A2" s="388" t="s">
        <v>197</v>
      </c>
      <c r="B2" s="368"/>
      <c r="C2" s="368"/>
      <c r="D2" s="368"/>
      <c r="E2" s="368"/>
      <c r="F2" s="368"/>
      <c r="G2" s="368"/>
    </row>
    <row r="3" spans="1:7" ht="14.25" customHeight="1" x14ac:dyDescent="0.2">
      <c r="A3" s="368"/>
      <c r="B3" s="368"/>
      <c r="C3" s="368"/>
      <c r="D3" s="368"/>
      <c r="E3" s="368"/>
      <c r="F3" s="368"/>
      <c r="G3" s="368"/>
    </row>
    <row r="4" spans="1:7" ht="14.25" customHeight="1" x14ac:dyDescent="0.2">
      <c r="A4" s="368"/>
      <c r="B4" s="387" t="s">
        <v>453</v>
      </c>
      <c r="C4" s="387"/>
      <c r="D4" s="368"/>
      <c r="E4" s="368"/>
      <c r="F4" s="368"/>
      <c r="G4" s="368"/>
    </row>
    <row r="5" spans="1:7" ht="14.25" customHeight="1" thickBot="1" x14ac:dyDescent="0.25">
      <c r="A5" s="368"/>
      <c r="B5" s="387"/>
      <c r="C5" s="387"/>
      <c r="D5" s="368"/>
      <c r="E5" s="368"/>
      <c r="F5" s="368"/>
      <c r="G5" s="368"/>
    </row>
    <row r="6" spans="1:7" ht="14.25" customHeight="1" x14ac:dyDescent="0.2">
      <c r="A6" s="368"/>
      <c r="B6" s="368"/>
      <c r="C6" s="368"/>
      <c r="D6" s="573" t="s">
        <v>449</v>
      </c>
      <c r="E6" s="576"/>
      <c r="F6" s="582" t="s">
        <v>448</v>
      </c>
      <c r="G6" s="583"/>
    </row>
    <row r="7" spans="1:7" ht="21" customHeight="1" x14ac:dyDescent="0.2">
      <c r="A7" s="368"/>
      <c r="B7" s="368"/>
      <c r="C7" s="368"/>
      <c r="D7" s="580"/>
      <c r="E7" s="581"/>
      <c r="F7" s="578" t="s">
        <v>447</v>
      </c>
      <c r="G7" s="579"/>
    </row>
    <row r="8" spans="1:7" ht="27" x14ac:dyDescent="0.2">
      <c r="A8" s="368"/>
      <c r="B8" s="382"/>
      <c r="C8" s="382"/>
      <c r="D8" s="386"/>
      <c r="E8" s="385" t="s">
        <v>438</v>
      </c>
      <c r="F8" s="384"/>
      <c r="G8" s="383" t="s">
        <v>437</v>
      </c>
    </row>
    <row r="9" spans="1:7" ht="15" thickBot="1" x14ac:dyDescent="0.25">
      <c r="A9" s="368"/>
      <c r="B9" s="381"/>
      <c r="C9" s="381"/>
      <c r="D9" s="380">
        <v>10</v>
      </c>
      <c r="E9" s="379">
        <v>30</v>
      </c>
      <c r="F9" s="378">
        <v>40</v>
      </c>
      <c r="G9" s="377">
        <v>60</v>
      </c>
    </row>
    <row r="10" spans="1:7" ht="14.25" customHeight="1" x14ac:dyDescent="0.2">
      <c r="A10" s="368"/>
      <c r="B10" s="375">
        <v>130</v>
      </c>
      <c r="C10" s="376" t="s">
        <v>446</v>
      </c>
      <c r="D10" s="485">
        <v>0</v>
      </c>
      <c r="E10" s="486">
        <v>0</v>
      </c>
      <c r="F10" s="455">
        <v>20469.422394000001</v>
      </c>
      <c r="G10" s="456">
        <v>12086.78175</v>
      </c>
    </row>
    <row r="11" spans="1:7" ht="14.25" customHeight="1" x14ac:dyDescent="0.2">
      <c r="A11" s="368"/>
      <c r="B11" s="372">
        <v>140</v>
      </c>
      <c r="C11" s="373" t="s">
        <v>445</v>
      </c>
      <c r="D11" s="487"/>
      <c r="E11" s="488"/>
      <c r="F11" s="489">
        <v>8382.6406430000006</v>
      </c>
      <c r="G11" s="490"/>
    </row>
    <row r="12" spans="1:7" ht="14.25" customHeight="1" x14ac:dyDescent="0.2">
      <c r="A12" s="368"/>
      <c r="B12" s="372">
        <v>150</v>
      </c>
      <c r="C12" s="373" t="s">
        <v>435</v>
      </c>
      <c r="D12" s="487"/>
      <c r="E12" s="488"/>
      <c r="F12" s="489"/>
      <c r="G12" s="490"/>
    </row>
    <row r="13" spans="1:7" ht="14.25" customHeight="1" x14ac:dyDescent="0.2">
      <c r="A13" s="368"/>
      <c r="B13" s="372">
        <v>160</v>
      </c>
      <c r="C13" s="374" t="s">
        <v>88</v>
      </c>
      <c r="D13" s="487"/>
      <c r="E13" s="488"/>
      <c r="F13" s="489">
        <v>12086.78175</v>
      </c>
      <c r="G13" s="490">
        <v>12086.78175</v>
      </c>
    </row>
    <row r="14" spans="1:7" ht="14.25" customHeight="1" x14ac:dyDescent="0.2">
      <c r="A14" s="368"/>
      <c r="B14" s="372">
        <v>170</v>
      </c>
      <c r="C14" s="508" t="s">
        <v>599</v>
      </c>
      <c r="D14" s="487"/>
      <c r="E14" s="488"/>
      <c r="F14" s="489">
        <v>6367.0962369999997</v>
      </c>
      <c r="G14" s="490">
        <v>6367.0962369999997</v>
      </c>
    </row>
    <row r="15" spans="1:7" ht="14.25" customHeight="1" x14ac:dyDescent="0.2">
      <c r="A15" s="368"/>
      <c r="B15" s="372">
        <v>180</v>
      </c>
      <c r="C15" s="508" t="s">
        <v>600</v>
      </c>
      <c r="D15" s="487"/>
      <c r="E15" s="488"/>
      <c r="F15" s="489"/>
      <c r="G15" s="490"/>
    </row>
    <row r="16" spans="1:7" ht="14.25" customHeight="1" x14ac:dyDescent="0.2">
      <c r="A16" s="368"/>
      <c r="B16" s="372">
        <v>190</v>
      </c>
      <c r="C16" s="508" t="s">
        <v>601</v>
      </c>
      <c r="D16" s="487"/>
      <c r="E16" s="488"/>
      <c r="F16" s="489">
        <v>5719.6855130000004</v>
      </c>
      <c r="G16" s="490">
        <v>5719.6855130000004</v>
      </c>
    </row>
    <row r="17" spans="1:7" ht="14.25" customHeight="1" x14ac:dyDescent="0.2">
      <c r="A17" s="368"/>
      <c r="B17" s="372">
        <v>200</v>
      </c>
      <c r="C17" s="508" t="s">
        <v>602</v>
      </c>
      <c r="D17" s="487"/>
      <c r="E17" s="488"/>
      <c r="F17" s="489"/>
      <c r="G17" s="490"/>
    </row>
    <row r="18" spans="1:7" ht="14.25" customHeight="1" x14ac:dyDescent="0.2">
      <c r="A18" s="368"/>
      <c r="B18" s="372">
        <v>210</v>
      </c>
      <c r="C18" s="508" t="s">
        <v>603</v>
      </c>
      <c r="D18" s="487"/>
      <c r="E18" s="488"/>
      <c r="F18" s="489"/>
      <c r="G18" s="490"/>
    </row>
    <row r="19" spans="1:7" ht="14.25" customHeight="1" x14ac:dyDescent="0.2">
      <c r="A19" s="368"/>
      <c r="B19" s="372">
        <v>220</v>
      </c>
      <c r="C19" s="510" t="s">
        <v>604</v>
      </c>
      <c r="D19" s="487"/>
      <c r="E19" s="488"/>
      <c r="F19" s="489"/>
      <c r="G19" s="490"/>
    </row>
    <row r="20" spans="1:7" ht="14.25" customHeight="1" x14ac:dyDescent="0.2">
      <c r="A20" s="368"/>
      <c r="B20" s="372">
        <v>230</v>
      </c>
      <c r="C20" s="374" t="s">
        <v>444</v>
      </c>
      <c r="D20" s="487"/>
      <c r="E20" s="488"/>
      <c r="F20" s="489"/>
      <c r="G20" s="490"/>
    </row>
    <row r="21" spans="1:7" ht="14.25" customHeight="1" thickBot="1" x14ac:dyDescent="0.25">
      <c r="A21" s="368"/>
      <c r="B21" s="389">
        <v>240</v>
      </c>
      <c r="C21" s="390" t="s">
        <v>443</v>
      </c>
      <c r="D21" s="320">
        <v>0</v>
      </c>
      <c r="E21" s="491">
        <v>0</v>
      </c>
      <c r="F21" s="464">
        <v>0</v>
      </c>
      <c r="G21" s="465">
        <v>0</v>
      </c>
    </row>
    <row r="22" spans="1:7" ht="14.25" x14ac:dyDescent="0.2">
      <c r="A22" s="368"/>
      <c r="B22" s="368"/>
      <c r="C22" s="368"/>
      <c r="D22" s="369"/>
      <c r="E22" s="369"/>
      <c r="F22" s="369"/>
      <c r="G22" s="369"/>
    </row>
    <row r="23" spans="1:7" ht="14.25" x14ac:dyDescent="0.2">
      <c r="A23" s="368"/>
      <c r="B23" s="368"/>
      <c r="C23" s="368"/>
      <c r="D23" s="368"/>
      <c r="E23" s="368"/>
      <c r="F23" s="368"/>
      <c r="G23" s="368"/>
    </row>
    <row r="24" spans="1:7" ht="14.25" x14ac:dyDescent="0.2">
      <c r="A24" s="368"/>
      <c r="B24" s="368"/>
      <c r="C24" s="368"/>
      <c r="D24" s="368"/>
      <c r="E24" s="368"/>
      <c r="F24" s="368"/>
      <c r="G24" s="368"/>
    </row>
    <row r="25" spans="1:7" ht="14.25" x14ac:dyDescent="0.2">
      <c r="A25" s="368"/>
      <c r="B25" s="368"/>
      <c r="C25" s="368"/>
      <c r="D25" s="368"/>
      <c r="E25" s="368"/>
      <c r="F25" s="368"/>
      <c r="G25" s="368"/>
    </row>
    <row r="26" spans="1:7" ht="14.25" x14ac:dyDescent="0.2">
      <c r="A26" s="368"/>
      <c r="B26" s="368"/>
      <c r="C26" s="368"/>
      <c r="D26" s="368"/>
      <c r="E26" s="368"/>
      <c r="F26" s="368"/>
      <c r="G26" s="368"/>
    </row>
    <row r="27" spans="1:7" ht="14.25" x14ac:dyDescent="0.2">
      <c r="A27" s="368"/>
      <c r="B27" s="368"/>
      <c r="C27" s="368"/>
      <c r="D27" s="368"/>
      <c r="E27" s="368"/>
      <c r="F27" s="368"/>
      <c r="G27" s="368"/>
    </row>
    <row r="28" spans="1:7" ht="14.25" x14ac:dyDescent="0.2">
      <c r="A28" s="368"/>
      <c r="B28" s="368"/>
      <c r="C28" s="368"/>
      <c r="D28" s="368"/>
      <c r="E28" s="368"/>
      <c r="F28" s="368"/>
      <c r="G28" s="368"/>
    </row>
    <row r="29" spans="1:7" ht="14.25" x14ac:dyDescent="0.2">
      <c r="A29" s="368"/>
      <c r="B29" s="368"/>
      <c r="C29" s="368"/>
      <c r="D29" s="368"/>
      <c r="E29" s="368"/>
      <c r="F29" s="368"/>
      <c r="G29" s="368"/>
    </row>
    <row r="30" spans="1:7" ht="14.25" x14ac:dyDescent="0.2">
      <c r="A30" s="368"/>
      <c r="B30" s="368"/>
      <c r="C30" s="368"/>
      <c r="D30" s="368"/>
      <c r="E30" s="368"/>
      <c r="F30" s="368"/>
      <c r="G30" s="368"/>
    </row>
    <row r="31" spans="1:7" ht="14.25" x14ac:dyDescent="0.2">
      <c r="A31" s="368"/>
      <c r="B31" s="368"/>
      <c r="C31" s="368"/>
      <c r="D31" s="368"/>
      <c r="E31" s="368"/>
      <c r="F31" s="368"/>
      <c r="G31" s="368"/>
    </row>
    <row r="32" spans="1:7" ht="14.25" x14ac:dyDescent="0.2">
      <c r="A32" s="368"/>
      <c r="B32" s="368"/>
      <c r="C32" s="368"/>
      <c r="D32" s="368"/>
      <c r="E32" s="368"/>
      <c r="F32" s="368"/>
      <c r="G32" s="368"/>
    </row>
    <row r="33" spans="1:7" ht="14.25" x14ac:dyDescent="0.2">
      <c r="A33" s="368"/>
      <c r="B33" s="368"/>
      <c r="C33" s="368"/>
      <c r="D33" s="368"/>
      <c r="E33" s="368"/>
      <c r="F33" s="368"/>
      <c r="G33" s="368"/>
    </row>
    <row r="34" spans="1:7" ht="14.25" x14ac:dyDescent="0.2">
      <c r="A34" s="368"/>
      <c r="B34" s="368"/>
      <c r="C34" s="368"/>
      <c r="D34" s="368"/>
      <c r="E34" s="368"/>
      <c r="F34" s="368"/>
      <c r="G34" s="368"/>
    </row>
    <row r="35" spans="1:7" ht="14.25" x14ac:dyDescent="0.2">
      <c r="A35" s="368"/>
      <c r="B35" s="368"/>
      <c r="C35" s="368"/>
      <c r="D35" s="368"/>
      <c r="E35" s="368"/>
      <c r="F35" s="368"/>
      <c r="G35" s="368"/>
    </row>
    <row r="36" spans="1:7" ht="14.25" x14ac:dyDescent="0.2">
      <c r="A36" s="368"/>
      <c r="B36" s="368"/>
      <c r="C36" s="368"/>
      <c r="D36" s="368"/>
      <c r="E36" s="368"/>
      <c r="F36" s="368"/>
      <c r="G36" s="368"/>
    </row>
    <row r="37" spans="1:7" ht="14.25" x14ac:dyDescent="0.2">
      <c r="A37" s="368"/>
      <c r="B37" s="368"/>
      <c r="C37" s="368"/>
      <c r="D37" s="368"/>
      <c r="E37" s="368"/>
      <c r="F37" s="368"/>
      <c r="G37" s="368"/>
    </row>
    <row r="38" spans="1:7" ht="14.25" x14ac:dyDescent="0.2">
      <c r="A38" s="368"/>
      <c r="B38" s="368"/>
      <c r="C38" s="368"/>
      <c r="D38" s="368"/>
      <c r="E38" s="368"/>
      <c r="F38" s="368"/>
      <c r="G38" s="368"/>
    </row>
    <row r="39" spans="1:7" ht="14.25" x14ac:dyDescent="0.2">
      <c r="A39" s="368"/>
      <c r="B39" s="368"/>
      <c r="C39" s="368"/>
      <c r="D39" s="368"/>
      <c r="E39" s="368"/>
      <c r="F39" s="368"/>
      <c r="G39" s="368"/>
    </row>
    <row r="40" spans="1:7" ht="14.25" x14ac:dyDescent="0.2">
      <c r="A40" s="368"/>
      <c r="B40" s="368"/>
      <c r="C40" s="368"/>
      <c r="D40" s="368"/>
      <c r="E40" s="368"/>
      <c r="F40" s="368"/>
      <c r="G40" s="368"/>
    </row>
    <row r="41" spans="1:7" ht="14.25" x14ac:dyDescent="0.2">
      <c r="A41" s="368"/>
      <c r="B41" s="368"/>
      <c r="C41" s="368"/>
      <c r="D41" s="368"/>
      <c r="E41" s="368"/>
      <c r="F41" s="368"/>
      <c r="G41" s="368"/>
    </row>
    <row r="42" spans="1:7" ht="14.25" x14ac:dyDescent="0.2">
      <c r="A42" s="368"/>
      <c r="B42" s="368"/>
      <c r="C42" s="368"/>
      <c r="D42" s="368"/>
      <c r="E42" s="368"/>
      <c r="F42" s="368"/>
      <c r="G42" s="368"/>
    </row>
    <row r="43" spans="1:7" ht="14.25" x14ac:dyDescent="0.2">
      <c r="A43" s="368"/>
      <c r="B43" s="368"/>
      <c r="C43" s="368"/>
      <c r="D43" s="368"/>
      <c r="E43" s="368"/>
      <c r="F43" s="368"/>
      <c r="G43" s="368"/>
    </row>
    <row r="44" spans="1:7" ht="14.25" x14ac:dyDescent="0.2">
      <c r="A44" s="368"/>
      <c r="B44" s="368"/>
      <c r="C44" s="368"/>
      <c r="D44" s="368"/>
      <c r="E44" s="368"/>
      <c r="F44" s="368"/>
      <c r="G44" s="368"/>
    </row>
    <row r="45" spans="1:7" ht="14.25" x14ac:dyDescent="0.2">
      <c r="A45" s="368"/>
      <c r="B45" s="368"/>
      <c r="C45" s="368"/>
      <c r="D45" s="368"/>
      <c r="E45" s="368"/>
      <c r="F45" s="368"/>
      <c r="G45" s="368"/>
    </row>
    <row r="46" spans="1:7" ht="14.25" x14ac:dyDescent="0.2">
      <c r="A46" s="368"/>
      <c r="B46" s="368"/>
      <c r="C46" s="368"/>
      <c r="D46" s="368"/>
      <c r="E46" s="368"/>
      <c r="F46" s="368"/>
      <c r="G46" s="368"/>
    </row>
    <row r="47" spans="1:7" ht="14.25" x14ac:dyDescent="0.2">
      <c r="A47" s="368"/>
      <c r="B47" s="368"/>
      <c r="C47" s="368"/>
      <c r="D47" s="368"/>
      <c r="E47" s="368"/>
      <c r="F47" s="368"/>
      <c r="G47" s="368"/>
    </row>
    <row r="48" spans="1:7" ht="14.25" x14ac:dyDescent="0.2">
      <c r="A48" s="368"/>
      <c r="B48" s="368"/>
      <c r="C48" s="368"/>
      <c r="D48" s="368"/>
      <c r="E48" s="368"/>
      <c r="F48" s="368"/>
      <c r="G48" s="368"/>
    </row>
    <row r="49" spans="1:7" ht="14.25" x14ac:dyDescent="0.2">
      <c r="A49" s="368"/>
      <c r="B49" s="368"/>
      <c r="C49" s="368"/>
      <c r="D49" s="368"/>
      <c r="E49" s="368"/>
      <c r="F49" s="368"/>
      <c r="G49" s="368"/>
    </row>
    <row r="50" spans="1:7" ht="14.25" x14ac:dyDescent="0.2">
      <c r="A50" s="368"/>
      <c r="B50" s="368"/>
      <c r="C50" s="368"/>
      <c r="D50" s="368"/>
      <c r="E50" s="368"/>
      <c r="F50" s="368"/>
      <c r="G50" s="368"/>
    </row>
    <row r="51" spans="1:7" ht="14.25" x14ac:dyDescent="0.2">
      <c r="A51" s="368"/>
      <c r="B51" s="368"/>
      <c r="C51" s="368"/>
      <c r="D51" s="368"/>
      <c r="E51" s="368"/>
      <c r="F51" s="368"/>
      <c r="G51" s="368"/>
    </row>
    <row r="52" spans="1:7" ht="14.25" x14ac:dyDescent="0.2">
      <c r="A52" s="368"/>
      <c r="B52" s="368"/>
      <c r="C52" s="368"/>
      <c r="D52" s="368"/>
      <c r="E52" s="368"/>
      <c r="F52" s="368"/>
      <c r="G52" s="368"/>
    </row>
    <row r="53" spans="1:7" ht="14.25" x14ac:dyDescent="0.2">
      <c r="A53" s="368"/>
      <c r="B53" s="368"/>
      <c r="C53" s="368"/>
      <c r="D53" s="368"/>
      <c r="E53" s="368"/>
      <c r="F53" s="368"/>
      <c r="G53" s="368"/>
    </row>
    <row r="54" spans="1:7" ht="14.25" x14ac:dyDescent="0.2">
      <c r="A54" s="368"/>
      <c r="B54" s="368"/>
      <c r="C54" s="368"/>
      <c r="D54" s="368"/>
      <c r="E54" s="368"/>
      <c r="F54" s="368"/>
      <c r="G54" s="368"/>
    </row>
    <row r="55" spans="1:7" ht="14.25" x14ac:dyDescent="0.2">
      <c r="A55" s="368"/>
      <c r="B55" s="368"/>
      <c r="C55" s="368"/>
      <c r="D55" s="368"/>
      <c r="E55" s="368"/>
      <c r="F55" s="368"/>
      <c r="G55" s="368"/>
    </row>
    <row r="56" spans="1:7" ht="14.25" x14ac:dyDescent="0.2">
      <c r="A56" s="368"/>
      <c r="B56" s="368"/>
      <c r="C56" s="368"/>
      <c r="D56" s="368"/>
      <c r="E56" s="368"/>
      <c r="F56" s="368"/>
      <c r="G56" s="368"/>
    </row>
    <row r="57" spans="1:7" ht="14.25" x14ac:dyDescent="0.2">
      <c r="A57" s="368"/>
      <c r="B57" s="368"/>
      <c r="C57" s="368"/>
      <c r="D57" s="368"/>
      <c r="E57" s="368"/>
      <c r="F57" s="368"/>
      <c r="G57" s="368"/>
    </row>
    <row r="58" spans="1:7" ht="14.25" x14ac:dyDescent="0.2">
      <c r="A58" s="368"/>
      <c r="B58" s="368"/>
      <c r="C58" s="368"/>
      <c r="D58" s="368"/>
      <c r="E58" s="368"/>
      <c r="F58" s="368"/>
      <c r="G58" s="368"/>
    </row>
    <row r="59" spans="1:7" ht="14.25" x14ac:dyDescent="0.2">
      <c r="A59" s="368"/>
      <c r="B59" s="368"/>
      <c r="C59" s="368"/>
      <c r="D59" s="368"/>
      <c r="E59" s="368"/>
      <c r="F59" s="368"/>
      <c r="G59" s="368"/>
    </row>
    <row r="60" spans="1:7" ht="14.25" x14ac:dyDescent="0.2">
      <c r="A60" s="368"/>
      <c r="B60" s="368"/>
      <c r="C60" s="368"/>
      <c r="D60" s="368"/>
      <c r="E60" s="368"/>
      <c r="F60" s="368"/>
      <c r="G60" s="368"/>
    </row>
    <row r="61" spans="1:7" ht="14.25" x14ac:dyDescent="0.2">
      <c r="A61" s="368"/>
      <c r="B61" s="368"/>
      <c r="C61" s="368"/>
      <c r="D61" s="368"/>
      <c r="E61" s="368"/>
      <c r="F61" s="368"/>
      <c r="G61" s="368"/>
    </row>
    <row r="62" spans="1:7" ht="14.25" x14ac:dyDescent="0.2">
      <c r="A62" s="368"/>
      <c r="B62" s="368"/>
      <c r="C62" s="368"/>
      <c r="D62" s="368"/>
      <c r="E62" s="368"/>
      <c r="F62" s="368"/>
      <c r="G62" s="368"/>
    </row>
    <row r="63" spans="1:7" ht="14.25" x14ac:dyDescent="0.2">
      <c r="A63" s="368"/>
      <c r="B63" s="368"/>
      <c r="C63" s="368"/>
      <c r="D63" s="368"/>
      <c r="E63" s="368"/>
      <c r="F63" s="368"/>
      <c r="G63" s="368"/>
    </row>
    <row r="64" spans="1:7" ht="14.25" x14ac:dyDescent="0.2">
      <c r="A64" s="368"/>
      <c r="B64" s="368"/>
      <c r="C64" s="368"/>
      <c r="D64" s="368"/>
      <c r="E64" s="368"/>
      <c r="F64" s="368"/>
      <c r="G64" s="368"/>
    </row>
    <row r="65" spans="1:7" ht="14.25" x14ac:dyDescent="0.2">
      <c r="A65" s="368"/>
      <c r="B65" s="368"/>
      <c r="C65" s="368"/>
      <c r="D65" s="368"/>
      <c r="E65" s="368"/>
      <c r="F65" s="368"/>
      <c r="G65" s="368"/>
    </row>
    <row r="66" spans="1:7" ht="14.25" x14ac:dyDescent="0.2">
      <c r="A66" s="368"/>
      <c r="B66" s="368"/>
      <c r="C66" s="368"/>
      <c r="D66" s="368"/>
      <c r="E66" s="368"/>
      <c r="F66" s="368"/>
      <c r="G66" s="368"/>
    </row>
    <row r="67" spans="1:7" ht="14.25" x14ac:dyDescent="0.2">
      <c r="A67" s="368"/>
      <c r="B67" s="368"/>
      <c r="C67" s="368"/>
      <c r="D67" s="368"/>
      <c r="E67" s="368"/>
      <c r="F67" s="368"/>
      <c r="G67" s="368"/>
    </row>
    <row r="68" spans="1:7" ht="14.25" x14ac:dyDescent="0.2">
      <c r="A68" s="368"/>
      <c r="B68" s="368"/>
      <c r="C68" s="368"/>
      <c r="D68" s="368"/>
      <c r="E68" s="368"/>
      <c r="F68" s="368"/>
      <c r="G68" s="368"/>
    </row>
    <row r="69" spans="1:7" ht="14.25" x14ac:dyDescent="0.2">
      <c r="A69" s="368"/>
      <c r="B69" s="368"/>
      <c r="C69" s="368"/>
      <c r="D69" s="368"/>
      <c r="E69" s="368"/>
      <c r="F69" s="368"/>
      <c r="G69" s="368"/>
    </row>
    <row r="70" spans="1:7" ht="14.25" x14ac:dyDescent="0.2">
      <c r="A70" s="368"/>
      <c r="B70" s="368"/>
      <c r="C70" s="368"/>
      <c r="D70" s="368"/>
      <c r="E70" s="368"/>
      <c r="F70" s="368"/>
      <c r="G70" s="368"/>
    </row>
    <row r="71" spans="1:7" ht="14.25" x14ac:dyDescent="0.2">
      <c r="A71" s="368"/>
      <c r="B71" s="368"/>
      <c r="C71" s="368"/>
      <c r="D71" s="368"/>
      <c r="E71" s="368"/>
      <c r="F71" s="368"/>
      <c r="G71" s="368"/>
    </row>
    <row r="72" spans="1:7" ht="14.25" x14ac:dyDescent="0.2">
      <c r="A72" s="368"/>
      <c r="B72" s="368"/>
      <c r="C72" s="368"/>
      <c r="D72" s="368"/>
      <c r="E72" s="368"/>
      <c r="F72" s="368"/>
      <c r="G72" s="368"/>
    </row>
    <row r="73" spans="1:7" ht="14.25" x14ac:dyDescent="0.2">
      <c r="A73" s="368"/>
      <c r="B73" s="368"/>
      <c r="C73" s="368"/>
      <c r="D73" s="368"/>
      <c r="E73" s="368"/>
      <c r="F73" s="368"/>
      <c r="G73" s="368"/>
    </row>
    <row r="74" spans="1:7" ht="14.25" x14ac:dyDescent="0.2">
      <c r="A74" s="368"/>
      <c r="B74" s="368"/>
      <c r="C74" s="368"/>
      <c r="D74" s="368"/>
      <c r="E74" s="368"/>
      <c r="F74" s="368"/>
      <c r="G74" s="368"/>
    </row>
    <row r="75" spans="1:7" ht="14.25" x14ac:dyDescent="0.2">
      <c r="A75" s="368"/>
      <c r="B75" s="368"/>
      <c r="C75" s="368"/>
      <c r="D75" s="368"/>
      <c r="E75" s="368"/>
      <c r="F75" s="368"/>
      <c r="G75" s="368"/>
    </row>
    <row r="76" spans="1:7" ht="14.25" x14ac:dyDescent="0.2">
      <c r="A76" s="368"/>
      <c r="B76" s="368"/>
      <c r="C76" s="368"/>
      <c r="D76" s="368"/>
      <c r="E76" s="368"/>
      <c r="F76" s="368"/>
      <c r="G76" s="368"/>
    </row>
    <row r="77" spans="1:7" ht="14.25" x14ac:dyDescent="0.2">
      <c r="A77" s="368"/>
      <c r="B77" s="368"/>
      <c r="C77" s="368"/>
      <c r="D77" s="368"/>
      <c r="E77" s="368"/>
      <c r="F77" s="368"/>
      <c r="G77" s="368"/>
    </row>
    <row r="78" spans="1:7" ht="14.25" x14ac:dyDescent="0.2">
      <c r="A78" s="368"/>
      <c r="B78" s="368"/>
      <c r="C78" s="368"/>
      <c r="D78" s="368"/>
      <c r="E78" s="368"/>
      <c r="F78" s="368"/>
      <c r="G78" s="368"/>
    </row>
  </sheetData>
  <mergeCells count="3">
    <mergeCell ref="F7:G7"/>
    <mergeCell ref="D6:E7"/>
    <mergeCell ref="F6:G6"/>
  </mergeCells>
  <pageMargins left="0.7" right="0.7" top="0.75" bottom="0.75" header="0.3" footer="0.3"/>
  <pageSetup paperSize="9" scale="68" orientation="portrait" horizontalDpi="144" verticalDpi="144"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65"/>
  <sheetViews>
    <sheetView zoomScale="130" zoomScaleNormal="130" workbookViewId="0">
      <selection activeCell="B5" sqref="B5"/>
    </sheetView>
  </sheetViews>
  <sheetFormatPr baseColWidth="10" defaultColWidth="11.42578125" defaultRowHeight="12.75" x14ac:dyDescent="0.2"/>
  <cols>
    <col min="1" max="2" width="4.42578125" style="184" customWidth="1"/>
    <col min="3" max="3" width="36.140625" style="184" bestFit="1" customWidth="1"/>
    <col min="4" max="4" width="14.42578125" style="184" customWidth="1"/>
    <col min="5" max="5" width="14.28515625" style="184" customWidth="1"/>
    <col min="6" max="16384" width="11.42578125" style="184"/>
  </cols>
  <sheetData>
    <row r="1" spans="1:5" ht="18.75" customHeight="1" x14ac:dyDescent="0.2">
      <c r="A1" s="368"/>
      <c r="B1" s="368"/>
      <c r="C1" s="368"/>
      <c r="D1" s="368"/>
      <c r="E1" s="368"/>
    </row>
    <row r="2" spans="1:5" ht="18.75" customHeight="1" x14ac:dyDescent="0.2">
      <c r="A2" s="388" t="s">
        <v>198</v>
      </c>
      <c r="B2" s="368"/>
      <c r="C2" s="368"/>
      <c r="D2" s="368"/>
      <c r="E2" s="368"/>
    </row>
    <row r="3" spans="1:5" ht="14.25" customHeight="1" x14ac:dyDescent="0.2">
      <c r="A3" s="368"/>
      <c r="B3" s="368"/>
      <c r="C3" s="368"/>
      <c r="D3" s="368"/>
      <c r="E3" s="368"/>
    </row>
    <row r="4" spans="1:5" ht="14.25" customHeight="1" x14ac:dyDescent="0.2">
      <c r="A4" s="368"/>
      <c r="B4" s="387" t="s">
        <v>453</v>
      </c>
      <c r="C4" s="387"/>
      <c r="D4" s="368"/>
      <c r="E4" s="368"/>
    </row>
    <row r="5" spans="1:5" ht="14.25" customHeight="1" thickBot="1" x14ac:dyDescent="0.25">
      <c r="A5" s="368"/>
      <c r="B5" s="387"/>
      <c r="C5" s="387"/>
      <c r="D5" s="368"/>
      <c r="E5" s="368"/>
    </row>
    <row r="6" spans="1:5" ht="45" customHeight="1" x14ac:dyDescent="0.2">
      <c r="A6" s="368"/>
      <c r="B6" s="368"/>
      <c r="C6" s="368"/>
      <c r="D6" s="392" t="s">
        <v>452</v>
      </c>
      <c r="E6" s="391" t="s">
        <v>451</v>
      </c>
    </row>
    <row r="7" spans="1:5" ht="14.25" customHeight="1" thickBot="1" x14ac:dyDescent="0.25">
      <c r="A7" s="368"/>
      <c r="B7" s="381"/>
      <c r="C7" s="381"/>
      <c r="D7" s="380">
        <v>10</v>
      </c>
      <c r="E7" s="377">
        <v>30</v>
      </c>
    </row>
    <row r="8" spans="1:5" ht="14.25" customHeight="1" thickBot="1" x14ac:dyDescent="0.25">
      <c r="A8" s="368"/>
      <c r="B8" s="397">
        <v>10</v>
      </c>
      <c r="C8" s="398" t="s">
        <v>450</v>
      </c>
      <c r="D8" s="399">
        <v>205847.82694200001</v>
      </c>
      <c r="E8" s="400">
        <v>209964.78348099999</v>
      </c>
    </row>
    <row r="9" spans="1:5" ht="14.25" x14ac:dyDescent="0.2">
      <c r="A9" s="368"/>
      <c r="B9" s="368"/>
      <c r="C9" s="368"/>
      <c r="D9" s="369"/>
      <c r="E9" s="369"/>
    </row>
    <row r="10" spans="1:5" ht="14.25" x14ac:dyDescent="0.2">
      <c r="A10" s="368"/>
      <c r="B10" s="368"/>
      <c r="C10" s="368"/>
      <c r="D10" s="368"/>
      <c r="E10" s="368"/>
    </row>
    <row r="11" spans="1:5" ht="14.25" x14ac:dyDescent="0.2">
      <c r="A11" s="368"/>
      <c r="B11" s="368"/>
      <c r="C11" s="368"/>
      <c r="D11" s="368"/>
      <c r="E11" s="368"/>
    </row>
    <row r="12" spans="1:5" ht="14.25" x14ac:dyDescent="0.2">
      <c r="A12" s="368"/>
      <c r="B12" s="368"/>
      <c r="C12" s="368"/>
      <c r="D12" s="368"/>
      <c r="E12" s="368"/>
    </row>
    <row r="13" spans="1:5" ht="14.25" x14ac:dyDescent="0.2">
      <c r="A13" s="368"/>
      <c r="B13" s="368"/>
      <c r="C13" s="368"/>
      <c r="D13" s="368"/>
      <c r="E13" s="368"/>
    </row>
    <row r="14" spans="1:5" ht="14.25" x14ac:dyDescent="0.2">
      <c r="A14" s="368"/>
      <c r="B14" s="368"/>
      <c r="C14" s="368"/>
      <c r="D14" s="368"/>
      <c r="E14" s="368"/>
    </row>
    <row r="15" spans="1:5" ht="14.25" x14ac:dyDescent="0.2">
      <c r="A15" s="368"/>
      <c r="B15" s="368"/>
      <c r="C15" s="368"/>
      <c r="D15" s="368"/>
      <c r="E15" s="368"/>
    </row>
    <row r="16" spans="1:5" ht="14.25" x14ac:dyDescent="0.2">
      <c r="A16" s="368"/>
      <c r="B16" s="368"/>
      <c r="C16" s="368"/>
      <c r="D16" s="368"/>
      <c r="E16" s="368"/>
    </row>
    <row r="17" spans="1:5" ht="14.25" x14ac:dyDescent="0.2">
      <c r="A17" s="368"/>
      <c r="B17" s="368"/>
      <c r="C17" s="368"/>
      <c r="D17" s="368"/>
      <c r="E17" s="368"/>
    </row>
    <row r="18" spans="1:5" ht="14.25" x14ac:dyDescent="0.2">
      <c r="A18" s="368"/>
      <c r="B18" s="368"/>
      <c r="C18" s="368"/>
      <c r="D18" s="368"/>
      <c r="E18" s="368"/>
    </row>
    <row r="19" spans="1:5" ht="14.25" x14ac:dyDescent="0.2">
      <c r="A19" s="368"/>
      <c r="B19" s="368"/>
      <c r="C19" s="368"/>
      <c r="D19" s="368"/>
      <c r="E19" s="368"/>
    </row>
    <row r="20" spans="1:5" ht="14.25" x14ac:dyDescent="0.2">
      <c r="A20" s="368"/>
      <c r="B20" s="368"/>
      <c r="C20" s="368"/>
      <c r="D20" s="368"/>
      <c r="E20" s="368"/>
    </row>
    <row r="21" spans="1:5" ht="14.25" x14ac:dyDescent="0.2">
      <c r="A21" s="368"/>
      <c r="B21" s="368"/>
      <c r="C21" s="368"/>
      <c r="D21" s="368"/>
      <c r="E21" s="368"/>
    </row>
    <row r="22" spans="1:5" ht="14.25" x14ac:dyDescent="0.2">
      <c r="A22" s="368"/>
      <c r="B22" s="368"/>
      <c r="C22" s="368"/>
      <c r="D22" s="368"/>
      <c r="E22" s="368"/>
    </row>
    <row r="23" spans="1:5" ht="14.25" x14ac:dyDescent="0.2">
      <c r="A23" s="368"/>
      <c r="B23" s="368"/>
      <c r="C23" s="368"/>
      <c r="D23" s="368"/>
      <c r="E23" s="368"/>
    </row>
    <row r="24" spans="1:5" ht="14.25" x14ac:dyDescent="0.2">
      <c r="A24" s="368"/>
      <c r="B24" s="368"/>
      <c r="C24" s="368"/>
      <c r="D24" s="368"/>
      <c r="E24" s="368"/>
    </row>
    <row r="25" spans="1:5" ht="14.25" x14ac:dyDescent="0.2">
      <c r="A25" s="368"/>
      <c r="B25" s="368"/>
      <c r="C25" s="368"/>
      <c r="D25" s="368"/>
      <c r="E25" s="368"/>
    </row>
    <row r="26" spans="1:5" ht="14.25" x14ac:dyDescent="0.2">
      <c r="A26" s="368"/>
      <c r="B26" s="368"/>
      <c r="C26" s="368"/>
      <c r="D26" s="368"/>
      <c r="E26" s="368"/>
    </row>
    <row r="27" spans="1:5" ht="14.25" x14ac:dyDescent="0.2">
      <c r="A27" s="368"/>
      <c r="B27" s="368"/>
      <c r="C27" s="368"/>
      <c r="D27" s="368"/>
      <c r="E27" s="368"/>
    </row>
    <row r="28" spans="1:5" ht="14.25" x14ac:dyDescent="0.2">
      <c r="A28" s="368"/>
      <c r="B28" s="368"/>
      <c r="C28" s="368"/>
      <c r="D28" s="368"/>
      <c r="E28" s="368"/>
    </row>
    <row r="29" spans="1:5" ht="14.25" x14ac:dyDescent="0.2">
      <c r="A29" s="368"/>
      <c r="B29" s="368"/>
      <c r="C29" s="368"/>
      <c r="D29" s="368"/>
      <c r="E29" s="368"/>
    </row>
    <row r="30" spans="1:5" ht="14.25" x14ac:dyDescent="0.2">
      <c r="A30" s="368"/>
      <c r="B30" s="368"/>
      <c r="C30" s="368"/>
      <c r="D30" s="368"/>
      <c r="E30" s="368"/>
    </row>
    <row r="31" spans="1:5" ht="14.25" x14ac:dyDescent="0.2">
      <c r="A31" s="368"/>
      <c r="B31" s="368"/>
      <c r="C31" s="368"/>
      <c r="D31" s="368"/>
      <c r="E31" s="368"/>
    </row>
    <row r="32" spans="1:5" ht="14.25" x14ac:dyDescent="0.2">
      <c r="A32" s="368"/>
      <c r="B32" s="368"/>
      <c r="C32" s="368"/>
      <c r="D32" s="368"/>
      <c r="E32" s="368"/>
    </row>
    <row r="33" spans="1:5" ht="14.25" x14ac:dyDescent="0.2">
      <c r="A33" s="368"/>
      <c r="B33" s="368"/>
      <c r="C33" s="368"/>
      <c r="D33" s="368"/>
      <c r="E33" s="368"/>
    </row>
    <row r="34" spans="1:5" ht="14.25" x14ac:dyDescent="0.2">
      <c r="A34" s="368"/>
      <c r="B34" s="368"/>
      <c r="C34" s="368"/>
      <c r="D34" s="368"/>
      <c r="E34" s="368"/>
    </row>
    <row r="35" spans="1:5" ht="14.25" x14ac:dyDescent="0.2">
      <c r="A35" s="368"/>
      <c r="B35" s="368"/>
      <c r="C35" s="368"/>
      <c r="D35" s="368"/>
      <c r="E35" s="368"/>
    </row>
    <row r="36" spans="1:5" ht="14.25" x14ac:dyDescent="0.2">
      <c r="A36" s="368"/>
      <c r="B36" s="368"/>
      <c r="C36" s="368"/>
      <c r="D36" s="368"/>
      <c r="E36" s="368"/>
    </row>
    <row r="37" spans="1:5" ht="14.25" x14ac:dyDescent="0.2">
      <c r="A37" s="368"/>
      <c r="B37" s="368"/>
      <c r="C37" s="368"/>
      <c r="D37" s="368"/>
      <c r="E37" s="368"/>
    </row>
    <row r="38" spans="1:5" ht="14.25" x14ac:dyDescent="0.2">
      <c r="A38" s="368"/>
      <c r="B38" s="368"/>
      <c r="C38" s="368"/>
      <c r="D38" s="368"/>
      <c r="E38" s="368"/>
    </row>
    <row r="39" spans="1:5" ht="14.25" x14ac:dyDescent="0.2">
      <c r="A39" s="368"/>
      <c r="B39" s="368"/>
      <c r="C39" s="368"/>
      <c r="D39" s="368"/>
      <c r="E39" s="368"/>
    </row>
    <row r="40" spans="1:5" ht="14.25" x14ac:dyDescent="0.2">
      <c r="A40" s="368"/>
      <c r="B40" s="368"/>
      <c r="C40" s="368"/>
      <c r="D40" s="368"/>
      <c r="E40" s="368"/>
    </row>
    <row r="41" spans="1:5" ht="14.25" x14ac:dyDescent="0.2">
      <c r="A41" s="368"/>
      <c r="B41" s="368"/>
      <c r="C41" s="368"/>
      <c r="D41" s="368"/>
      <c r="E41" s="368"/>
    </row>
    <row r="42" spans="1:5" ht="14.25" x14ac:dyDescent="0.2">
      <c r="A42" s="368"/>
      <c r="B42" s="368"/>
      <c r="C42" s="368"/>
      <c r="D42" s="368"/>
      <c r="E42" s="368"/>
    </row>
    <row r="43" spans="1:5" ht="14.25" x14ac:dyDescent="0.2">
      <c r="A43" s="368"/>
      <c r="B43" s="368"/>
      <c r="C43" s="368"/>
      <c r="D43" s="368"/>
      <c r="E43" s="368"/>
    </row>
    <row r="44" spans="1:5" ht="14.25" x14ac:dyDescent="0.2">
      <c r="A44" s="368"/>
      <c r="B44" s="368"/>
      <c r="C44" s="368"/>
      <c r="D44" s="368"/>
      <c r="E44" s="368"/>
    </row>
    <row r="45" spans="1:5" ht="14.25" x14ac:dyDescent="0.2">
      <c r="A45" s="368"/>
      <c r="B45" s="368"/>
      <c r="C45" s="368"/>
      <c r="D45" s="368"/>
      <c r="E45" s="368"/>
    </row>
    <row r="46" spans="1:5" ht="14.25" x14ac:dyDescent="0.2">
      <c r="A46" s="368"/>
      <c r="B46" s="368"/>
      <c r="C46" s="368"/>
      <c r="D46" s="368"/>
      <c r="E46" s="368"/>
    </row>
    <row r="47" spans="1:5" ht="14.25" x14ac:dyDescent="0.2">
      <c r="A47" s="368"/>
      <c r="B47" s="368"/>
      <c r="C47" s="368"/>
      <c r="D47" s="368"/>
      <c r="E47" s="368"/>
    </row>
    <row r="48" spans="1:5" ht="14.25" x14ac:dyDescent="0.2">
      <c r="A48" s="368"/>
      <c r="B48" s="368"/>
      <c r="C48" s="368"/>
      <c r="D48" s="368"/>
      <c r="E48" s="368"/>
    </row>
    <row r="49" spans="1:5" ht="14.25" x14ac:dyDescent="0.2">
      <c r="A49" s="368"/>
      <c r="B49" s="368"/>
      <c r="C49" s="368"/>
      <c r="D49" s="368"/>
      <c r="E49" s="368"/>
    </row>
    <row r="50" spans="1:5" ht="14.25" x14ac:dyDescent="0.2">
      <c r="A50" s="368"/>
      <c r="B50" s="368"/>
      <c r="C50" s="368"/>
      <c r="D50" s="368"/>
      <c r="E50" s="368"/>
    </row>
    <row r="51" spans="1:5" ht="14.25" x14ac:dyDescent="0.2">
      <c r="A51" s="368"/>
      <c r="B51" s="368"/>
      <c r="C51" s="368"/>
      <c r="D51" s="368"/>
      <c r="E51" s="368"/>
    </row>
    <row r="52" spans="1:5" ht="14.25" x14ac:dyDescent="0.2">
      <c r="A52" s="368"/>
      <c r="B52" s="368"/>
      <c r="C52" s="368"/>
      <c r="D52" s="368"/>
      <c r="E52" s="368"/>
    </row>
    <row r="53" spans="1:5" ht="14.25" x14ac:dyDescent="0.2">
      <c r="A53" s="368"/>
      <c r="B53" s="368"/>
      <c r="C53" s="368"/>
      <c r="D53" s="368"/>
      <c r="E53" s="368"/>
    </row>
    <row r="54" spans="1:5" ht="14.25" x14ac:dyDescent="0.2">
      <c r="A54" s="368"/>
      <c r="B54" s="368"/>
      <c r="C54" s="368"/>
      <c r="D54" s="368"/>
      <c r="E54" s="368"/>
    </row>
    <row r="55" spans="1:5" ht="14.25" x14ac:dyDescent="0.2">
      <c r="A55" s="368"/>
      <c r="B55" s="368"/>
      <c r="C55" s="368"/>
      <c r="D55" s="368"/>
      <c r="E55" s="368"/>
    </row>
    <row r="56" spans="1:5" ht="14.25" x14ac:dyDescent="0.2">
      <c r="A56" s="368"/>
      <c r="B56" s="368"/>
      <c r="C56" s="368"/>
      <c r="D56" s="368"/>
      <c r="E56" s="368"/>
    </row>
    <row r="57" spans="1:5" ht="14.25" x14ac:dyDescent="0.2">
      <c r="A57" s="368"/>
      <c r="B57" s="368"/>
      <c r="C57" s="368"/>
      <c r="D57" s="368"/>
      <c r="E57" s="368"/>
    </row>
    <row r="58" spans="1:5" ht="14.25" x14ac:dyDescent="0.2">
      <c r="A58" s="368"/>
      <c r="B58" s="368"/>
      <c r="C58" s="368"/>
      <c r="D58" s="368"/>
      <c r="E58" s="368"/>
    </row>
    <row r="59" spans="1:5" ht="14.25" x14ac:dyDescent="0.2">
      <c r="A59" s="368"/>
      <c r="B59" s="368"/>
      <c r="C59" s="368"/>
      <c r="D59" s="368"/>
      <c r="E59" s="368"/>
    </row>
    <row r="60" spans="1:5" ht="14.25" x14ac:dyDescent="0.2">
      <c r="A60" s="368"/>
      <c r="B60" s="368"/>
      <c r="C60" s="368"/>
      <c r="D60" s="368"/>
      <c r="E60" s="368"/>
    </row>
    <row r="61" spans="1:5" ht="14.25" x14ac:dyDescent="0.2">
      <c r="A61" s="368"/>
      <c r="B61" s="368"/>
      <c r="C61" s="368"/>
      <c r="D61" s="368"/>
      <c r="E61" s="368"/>
    </row>
    <row r="62" spans="1:5" ht="14.25" x14ac:dyDescent="0.2">
      <c r="A62" s="368"/>
      <c r="B62" s="368"/>
      <c r="C62" s="368"/>
      <c r="D62" s="368"/>
      <c r="E62" s="368"/>
    </row>
    <row r="63" spans="1:5" ht="14.25" x14ac:dyDescent="0.2">
      <c r="A63" s="368"/>
      <c r="B63" s="368"/>
      <c r="C63" s="368"/>
      <c r="D63" s="368"/>
      <c r="E63" s="368"/>
    </row>
    <row r="64" spans="1:5" ht="14.25" x14ac:dyDescent="0.2">
      <c r="A64" s="368"/>
      <c r="B64" s="368"/>
      <c r="C64" s="368"/>
      <c r="D64" s="368"/>
      <c r="E64" s="368"/>
    </row>
    <row r="65" spans="1:5" ht="14.25" x14ac:dyDescent="0.2">
      <c r="A65" s="368"/>
      <c r="B65" s="368"/>
      <c r="C65" s="368"/>
      <c r="D65" s="368"/>
      <c r="E65" s="368"/>
    </row>
  </sheetData>
  <pageMargins left="0.7" right="0.7" top="0.75" bottom="0.75" header="0.3" footer="0.3"/>
  <pageSetup paperSize="9" scale="78" orientation="portrait" horizontalDpi="144" verticalDpi="144"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50"/>
  <sheetViews>
    <sheetView zoomScale="110" zoomScaleNormal="110" workbookViewId="0">
      <selection activeCell="L22" sqref="L22"/>
    </sheetView>
  </sheetViews>
  <sheetFormatPr baseColWidth="10" defaultColWidth="11.42578125" defaultRowHeight="14.25" x14ac:dyDescent="0.2"/>
  <cols>
    <col min="1" max="1" width="4.28515625" style="25" customWidth="1"/>
    <col min="2" max="2" width="4.42578125" style="25" customWidth="1"/>
    <col min="3" max="3" width="7.5703125" style="25" customWidth="1"/>
    <col min="4" max="10" width="14.28515625" style="25" customWidth="1"/>
    <col min="11" max="16384" width="11.42578125" style="25"/>
  </cols>
  <sheetData>
    <row r="1" spans="1:15" ht="18.75" customHeight="1" x14ac:dyDescent="0.2"/>
    <row r="2" spans="1:15" ht="18.75" customHeight="1" x14ac:dyDescent="0.2">
      <c r="A2" s="26" t="s">
        <v>455</v>
      </c>
      <c r="B2" s="27"/>
      <c r="C2" s="27"/>
      <c r="D2" s="28"/>
      <c r="E2" s="28"/>
      <c r="F2" s="28"/>
    </row>
    <row r="3" spans="1:15" ht="14.25" customHeight="1" x14ac:dyDescent="0.2">
      <c r="A3" s="26"/>
      <c r="B3" s="27"/>
      <c r="C3" s="27"/>
      <c r="D3" s="28"/>
      <c r="E3" s="28"/>
      <c r="F3" s="28"/>
    </row>
    <row r="4" spans="1:15" ht="14.25" customHeight="1" x14ac:dyDescent="0.2">
      <c r="A4" s="26"/>
      <c r="B4" s="29" t="s">
        <v>453</v>
      </c>
      <c r="C4" s="29"/>
      <c r="D4" s="28"/>
      <c r="E4" s="28"/>
      <c r="F4" s="28"/>
    </row>
    <row r="5" spans="1:15" ht="14.25" customHeight="1" x14ac:dyDescent="0.2">
      <c r="A5" s="26"/>
      <c r="B5" s="27"/>
      <c r="C5" s="27"/>
      <c r="D5" s="28"/>
      <c r="E5" s="28"/>
      <c r="F5" s="28"/>
    </row>
    <row r="6" spans="1:15" ht="14.25" customHeight="1" x14ac:dyDescent="0.2">
      <c r="B6" s="35"/>
      <c r="C6" s="35"/>
      <c r="D6" s="532" t="s">
        <v>459</v>
      </c>
      <c r="E6" s="533"/>
      <c r="F6" s="546" t="s">
        <v>462</v>
      </c>
      <c r="G6" s="533"/>
      <c r="H6" s="546" t="s">
        <v>463</v>
      </c>
      <c r="I6" s="533"/>
      <c r="J6" s="546" t="s">
        <v>464</v>
      </c>
      <c r="K6" s="545"/>
      <c r="L6" s="545"/>
      <c r="M6" s="533"/>
      <c r="N6" s="554" t="s">
        <v>468</v>
      </c>
      <c r="O6" s="558" t="s">
        <v>469</v>
      </c>
    </row>
    <row r="7" spans="1:15" ht="27" x14ac:dyDescent="0.2">
      <c r="B7" s="35"/>
      <c r="C7" s="35"/>
      <c r="D7" s="401" t="s">
        <v>456</v>
      </c>
      <c r="E7" s="339" t="s">
        <v>458</v>
      </c>
      <c r="F7" s="339" t="s">
        <v>460</v>
      </c>
      <c r="G7" s="339" t="s">
        <v>461</v>
      </c>
      <c r="H7" s="339" t="s">
        <v>456</v>
      </c>
      <c r="I7" s="339" t="s">
        <v>458</v>
      </c>
      <c r="J7" s="339" t="s">
        <v>465</v>
      </c>
      <c r="K7" s="339" t="s">
        <v>466</v>
      </c>
      <c r="L7" s="339" t="s">
        <v>467</v>
      </c>
      <c r="M7" s="339" t="s">
        <v>30</v>
      </c>
      <c r="N7" s="584"/>
      <c r="O7" s="585"/>
    </row>
    <row r="8" spans="1:15" ht="14.25" customHeight="1" thickBot="1" x14ac:dyDescent="0.25">
      <c r="B8" s="35"/>
      <c r="C8" s="35"/>
      <c r="D8" s="337">
        <v>10</v>
      </c>
      <c r="E8" s="338">
        <v>20</v>
      </c>
      <c r="F8" s="338">
        <v>30</v>
      </c>
      <c r="G8" s="338">
        <v>40</v>
      </c>
      <c r="H8" s="338">
        <v>50</v>
      </c>
      <c r="I8" s="338">
        <v>60</v>
      </c>
      <c r="J8" s="338">
        <v>70</v>
      </c>
      <c r="K8" s="338">
        <v>80</v>
      </c>
      <c r="L8" s="338">
        <v>90</v>
      </c>
      <c r="M8" s="338">
        <v>100</v>
      </c>
      <c r="N8" s="338">
        <v>110</v>
      </c>
      <c r="O8" s="340">
        <v>120</v>
      </c>
    </row>
    <row r="9" spans="1:15" ht="14.25" customHeight="1" x14ac:dyDescent="0.2">
      <c r="B9" s="178">
        <v>10</v>
      </c>
      <c r="C9" s="402" t="s">
        <v>457</v>
      </c>
      <c r="D9" s="122">
        <v>13939.498218000001</v>
      </c>
      <c r="E9" s="160">
        <v>215039.36229600001</v>
      </c>
      <c r="F9" s="160"/>
      <c r="G9" s="160"/>
      <c r="H9" s="160"/>
      <c r="I9" s="160"/>
      <c r="J9" s="160">
        <v>3356.0488089999999</v>
      </c>
      <c r="K9" s="160"/>
      <c r="L9" s="160"/>
      <c r="M9" s="160">
        <v>3356.0479999999998</v>
      </c>
      <c r="N9" s="407"/>
      <c r="O9" s="408"/>
    </row>
    <row r="10" spans="1:15" ht="14.25" customHeight="1" x14ac:dyDescent="0.2">
      <c r="B10" s="498"/>
      <c r="C10" s="499" t="s">
        <v>591</v>
      </c>
      <c r="D10" s="161">
        <v>1835.583969</v>
      </c>
      <c r="E10" s="161"/>
      <c r="F10" s="161"/>
      <c r="G10" s="161"/>
      <c r="H10" s="161"/>
      <c r="I10" s="161"/>
      <c r="J10" s="161">
        <v>14.684672000000001</v>
      </c>
      <c r="K10" s="161"/>
      <c r="L10" s="161"/>
      <c r="M10" s="161">
        <v>14.684672000000001</v>
      </c>
      <c r="N10" s="500"/>
      <c r="O10" s="500"/>
    </row>
    <row r="11" spans="1:15" ht="14.25" customHeight="1" x14ac:dyDescent="0.2">
      <c r="B11" s="498"/>
      <c r="C11" s="499" t="s">
        <v>597</v>
      </c>
      <c r="D11" s="161">
        <v>1109.071087</v>
      </c>
      <c r="E11" s="161"/>
      <c r="F11" s="161"/>
      <c r="G11" s="161"/>
      <c r="H11" s="161"/>
      <c r="I11" s="161"/>
      <c r="J11" s="161">
        <v>8.8725690000000004</v>
      </c>
      <c r="K11" s="161"/>
      <c r="L11" s="161"/>
      <c r="M11" s="161">
        <v>8.8725690000000004</v>
      </c>
      <c r="N11" s="500"/>
      <c r="O11" s="500"/>
    </row>
    <row r="12" spans="1:15" ht="14.25" customHeight="1" x14ac:dyDescent="0.2">
      <c r="B12" s="498"/>
      <c r="C12" s="499" t="s">
        <v>595</v>
      </c>
      <c r="D12" s="161">
        <v>9927.3151980000002</v>
      </c>
      <c r="E12" s="161">
        <v>7.9390000000000001</v>
      </c>
      <c r="F12" s="161"/>
      <c r="G12" s="161"/>
      <c r="H12" s="161"/>
      <c r="I12" s="161"/>
      <c r="J12" s="161">
        <v>79.472181000000006</v>
      </c>
      <c r="K12" s="161"/>
      <c r="L12" s="161"/>
      <c r="M12" s="161">
        <v>79.472181000000006</v>
      </c>
      <c r="N12" s="500"/>
      <c r="O12" s="500"/>
    </row>
    <row r="13" spans="1:15" ht="14.25" customHeight="1" thickBot="1" x14ac:dyDescent="0.25">
      <c r="B13" s="403">
        <v>20</v>
      </c>
      <c r="C13" s="404" t="s">
        <v>30</v>
      </c>
      <c r="D13" s="164">
        <v>26811.468472</v>
      </c>
      <c r="E13" s="165">
        <v>215047.30129599999</v>
      </c>
      <c r="F13" s="165"/>
      <c r="G13" s="165"/>
      <c r="H13" s="165"/>
      <c r="I13" s="165"/>
      <c r="J13" s="165">
        <v>3459.078231</v>
      </c>
      <c r="K13" s="165"/>
      <c r="L13" s="165"/>
      <c r="M13" s="165">
        <v>3459.078231</v>
      </c>
      <c r="N13" s="405"/>
      <c r="O13" s="406">
        <v>0.01</v>
      </c>
    </row>
    <row r="14" spans="1:15" ht="14.25" customHeight="1" x14ac:dyDescent="0.2"/>
    <row r="15" spans="1:15" ht="14.25" customHeight="1" x14ac:dyDescent="0.2"/>
    <row r="16" spans="1:15" ht="14.25" customHeight="1" x14ac:dyDescent="0.2"/>
    <row r="17" ht="14.25" customHeight="1" x14ac:dyDescent="0.2"/>
    <row r="18" ht="14.25" customHeight="1" x14ac:dyDescent="0.2"/>
    <row r="19" ht="14.25" customHeight="1" x14ac:dyDescent="0.2"/>
    <row r="20" ht="14.25" customHeight="1" x14ac:dyDescent="0.2"/>
    <row r="21" ht="14.25" customHeight="1" x14ac:dyDescent="0.2"/>
    <row r="22" ht="14.25" customHeight="1" x14ac:dyDescent="0.2"/>
    <row r="23" ht="14.25" customHeight="1" x14ac:dyDescent="0.2"/>
    <row r="24" ht="14.25" customHeight="1" x14ac:dyDescent="0.2"/>
    <row r="25" ht="14.25" customHeight="1" x14ac:dyDescent="0.2"/>
    <row r="26" ht="14.25" customHeight="1" x14ac:dyDescent="0.2"/>
    <row r="27" ht="14.25" customHeight="1" x14ac:dyDescent="0.2"/>
    <row r="28" ht="14.25" customHeight="1" x14ac:dyDescent="0.2"/>
    <row r="29" ht="14.25" customHeight="1" x14ac:dyDescent="0.2"/>
    <row r="30" ht="14.25" customHeight="1" x14ac:dyDescent="0.2"/>
    <row r="31" ht="14.25" customHeight="1" x14ac:dyDescent="0.2"/>
    <row r="3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sheetData>
  <mergeCells count="6">
    <mergeCell ref="N6:N7"/>
    <mergeCell ref="O6:O7"/>
    <mergeCell ref="D6:E6"/>
    <mergeCell ref="F6:G6"/>
    <mergeCell ref="H6:I6"/>
    <mergeCell ref="J6:M6"/>
  </mergeCells>
  <pageMargins left="0.7" right="0.7" top="0.75" bottom="0.75" header="0.3" footer="0.3"/>
  <pageSetup paperSize="9" scale="51" orientation="portrait" verticalDpi="144"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0"/>
  <sheetViews>
    <sheetView zoomScale="130" zoomScaleNormal="130" workbookViewId="0">
      <selection activeCell="I21" sqref="I21"/>
    </sheetView>
  </sheetViews>
  <sheetFormatPr baseColWidth="10" defaultColWidth="11.42578125" defaultRowHeight="14.25" x14ac:dyDescent="0.2"/>
  <cols>
    <col min="1" max="2" width="4.28515625" style="25" customWidth="1"/>
    <col min="3" max="3" width="40.28515625" style="25" customWidth="1"/>
    <col min="4" max="10" width="14.28515625" style="25" customWidth="1"/>
    <col min="11" max="16384" width="11.42578125" style="25"/>
  </cols>
  <sheetData>
    <row r="1" spans="1:6" ht="18.75" customHeight="1" x14ac:dyDescent="0.2"/>
    <row r="2" spans="1:6" ht="18.75" customHeight="1" x14ac:dyDescent="0.2">
      <c r="A2" s="26" t="s">
        <v>320</v>
      </c>
      <c r="B2" s="26"/>
      <c r="C2" s="27"/>
      <c r="D2" s="28"/>
      <c r="E2" s="28"/>
      <c r="F2" s="28"/>
    </row>
    <row r="3" spans="1:6" ht="14.25" customHeight="1" x14ac:dyDescent="0.2">
      <c r="A3" s="26"/>
      <c r="B3" s="26"/>
      <c r="C3" s="27"/>
      <c r="D3" s="28"/>
      <c r="E3" s="28"/>
      <c r="F3" s="28"/>
    </row>
    <row r="4" spans="1:6" ht="14.25" customHeight="1" x14ac:dyDescent="0.2">
      <c r="A4" s="26"/>
      <c r="B4" s="29" t="s">
        <v>453</v>
      </c>
      <c r="D4" s="28"/>
      <c r="E4" s="28"/>
      <c r="F4" s="28"/>
    </row>
    <row r="5" spans="1:6" ht="14.25" customHeight="1" thickBot="1" x14ac:dyDescent="0.25">
      <c r="A5" s="26"/>
      <c r="B5" s="26"/>
      <c r="C5" s="27"/>
      <c r="D5" s="36"/>
      <c r="E5" s="28"/>
      <c r="F5" s="28"/>
    </row>
    <row r="6" spans="1:6" ht="14.25" customHeight="1" x14ac:dyDescent="0.2">
      <c r="C6" s="35"/>
      <c r="D6" s="434" t="s">
        <v>470</v>
      </c>
    </row>
    <row r="7" spans="1:6" ht="14.25" customHeight="1" thickBot="1" x14ac:dyDescent="0.25">
      <c r="B7" s="37"/>
      <c r="C7" s="144"/>
      <c r="D7" s="410">
        <v>10</v>
      </c>
    </row>
    <row r="8" spans="1:6" ht="14.25" customHeight="1" x14ac:dyDescent="0.2">
      <c r="B8" s="411">
        <v>10</v>
      </c>
      <c r="C8" s="96" t="s">
        <v>471</v>
      </c>
      <c r="D8" s="146">
        <f>D10/D9</f>
        <v>55770.1993</v>
      </c>
    </row>
    <row r="9" spans="1:6" ht="14.25" customHeight="1" x14ac:dyDescent="0.2">
      <c r="B9" s="411">
        <v>20</v>
      </c>
      <c r="C9" s="88" t="s">
        <v>472</v>
      </c>
      <c r="D9" s="409">
        <v>0.01</v>
      </c>
    </row>
    <row r="10" spans="1:6" ht="14.25" customHeight="1" thickBot="1" x14ac:dyDescent="0.25">
      <c r="B10" s="412">
        <v>30</v>
      </c>
      <c r="C10" s="95" t="s">
        <v>473</v>
      </c>
      <c r="D10" s="195">
        <v>557.70199300000002</v>
      </c>
    </row>
  </sheetData>
  <pageMargins left="0.7" right="0.7" top="0.75" bottom="0.75" header="0.3" footer="0.3"/>
  <pageSetup paperSize="9" scale="97" orientation="portrait" verticalDpi="14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3">
    <tabColor rgb="FF92D050"/>
    <pageSetUpPr fitToPage="1"/>
  </sheetPr>
  <dimension ref="A1:I163"/>
  <sheetViews>
    <sheetView zoomScale="120" zoomScaleNormal="120" workbookViewId="0"/>
  </sheetViews>
  <sheetFormatPr baseColWidth="10" defaultColWidth="11.42578125" defaultRowHeight="14.25" x14ac:dyDescent="0.2"/>
  <cols>
    <col min="1" max="2" width="4.28515625" style="172" customWidth="1"/>
    <col min="3" max="3" width="2.140625" style="172" customWidth="1"/>
    <col min="4" max="4" width="153.140625" style="172" customWidth="1"/>
    <col min="5" max="6" width="14.28515625" style="172" customWidth="1"/>
    <col min="7" max="16384" width="11.42578125" style="172"/>
  </cols>
  <sheetData>
    <row r="1" spans="1:5" ht="18.75" customHeight="1" x14ac:dyDescent="0.2"/>
    <row r="2" spans="1:5" ht="18.75" customHeight="1" x14ac:dyDescent="0.2">
      <c r="A2" s="173" t="s">
        <v>284</v>
      </c>
      <c r="B2" s="175"/>
      <c r="C2" s="175"/>
      <c r="D2" s="175"/>
      <c r="E2" s="174"/>
    </row>
    <row r="3" spans="1:5" ht="14.25" customHeight="1" x14ac:dyDescent="0.2">
      <c r="A3" s="173"/>
      <c r="B3" s="175"/>
      <c r="C3" s="175"/>
      <c r="D3" s="175"/>
      <c r="E3" s="174"/>
    </row>
    <row r="4" spans="1:5" ht="14.25" customHeight="1" x14ac:dyDescent="0.2">
      <c r="A4" s="173"/>
      <c r="B4" s="214" t="s">
        <v>454</v>
      </c>
      <c r="C4" s="176"/>
      <c r="D4" s="176"/>
      <c r="E4" s="174"/>
    </row>
    <row r="5" spans="1:5" s="205" customFormat="1" ht="14.25" customHeight="1" thickBot="1" x14ac:dyDescent="0.2">
      <c r="A5" s="208"/>
      <c r="B5" s="209"/>
      <c r="C5" s="203"/>
      <c r="D5" s="203"/>
      <c r="E5" s="204"/>
    </row>
    <row r="6" spans="1:5" s="205" customFormat="1" ht="14.25" customHeight="1" x14ac:dyDescent="0.15">
      <c r="A6" s="208"/>
      <c r="B6" s="529" t="s">
        <v>326</v>
      </c>
      <c r="C6" s="530"/>
      <c r="D6" s="530"/>
      <c r="E6" s="531"/>
    </row>
    <row r="7" spans="1:5" s="205" customFormat="1" ht="14.25" customHeight="1" x14ac:dyDescent="0.15">
      <c r="A7" s="208"/>
      <c r="B7" s="139">
        <v>1</v>
      </c>
      <c r="C7" s="196" t="s">
        <v>238</v>
      </c>
      <c r="D7" s="197"/>
      <c r="E7" s="210">
        <v>11418</v>
      </c>
    </row>
    <row r="8" spans="1:5" s="205" customFormat="1" ht="14.25" customHeight="1" x14ac:dyDescent="0.15">
      <c r="A8" s="208"/>
      <c r="B8" s="139"/>
      <c r="C8" s="196"/>
      <c r="D8" s="342" t="s">
        <v>328</v>
      </c>
      <c r="E8" s="343">
        <v>7610.5479999999998</v>
      </c>
    </row>
    <row r="9" spans="1:5" s="205" customFormat="1" ht="14.25" customHeight="1" x14ac:dyDescent="0.15">
      <c r="A9" s="208"/>
      <c r="B9" s="139"/>
      <c r="C9" s="196"/>
      <c r="D9" s="342" t="s">
        <v>329</v>
      </c>
      <c r="E9" s="343">
        <v>3807.922</v>
      </c>
    </row>
    <row r="10" spans="1:5" s="205" customFormat="1" ht="14.25" customHeight="1" x14ac:dyDescent="0.15">
      <c r="A10" s="208"/>
      <c r="B10" s="139">
        <v>2</v>
      </c>
      <c r="C10" s="196" t="s">
        <v>242</v>
      </c>
      <c r="D10" s="197"/>
      <c r="E10" s="210">
        <v>-415.185</v>
      </c>
    </row>
    <row r="11" spans="1:5" s="205" customFormat="1" ht="14.25" customHeight="1" x14ac:dyDescent="0.15">
      <c r="A11" s="208"/>
      <c r="B11" s="139">
        <v>3</v>
      </c>
      <c r="C11" s="196" t="s">
        <v>243</v>
      </c>
      <c r="D11" s="197"/>
      <c r="E11" s="210">
        <v>7.0179999999999998</v>
      </c>
    </row>
    <row r="12" spans="1:5" s="205" customFormat="1" ht="14.25" customHeight="1" x14ac:dyDescent="0.15">
      <c r="A12" s="208"/>
      <c r="B12" s="139" t="s">
        <v>478</v>
      </c>
      <c r="C12" s="196" t="s">
        <v>479</v>
      </c>
      <c r="D12" s="197"/>
      <c r="E12" s="210"/>
    </row>
    <row r="13" spans="1:5" s="205" customFormat="1" ht="14.25" customHeight="1" x14ac:dyDescent="0.15">
      <c r="A13" s="208"/>
      <c r="B13" s="139">
        <v>4</v>
      </c>
      <c r="C13" s="196" t="s">
        <v>480</v>
      </c>
      <c r="D13" s="197"/>
      <c r="E13" s="210"/>
    </row>
    <row r="14" spans="1:5" s="205" customFormat="1" ht="14.25" customHeight="1" x14ac:dyDescent="0.15">
      <c r="A14" s="208"/>
      <c r="B14" s="139"/>
      <c r="C14" s="196" t="s">
        <v>481</v>
      </c>
      <c r="D14" s="197"/>
      <c r="E14" s="210"/>
    </row>
    <row r="15" spans="1:5" s="205" customFormat="1" ht="14.25" customHeight="1" x14ac:dyDescent="0.15">
      <c r="A15" s="208"/>
      <c r="B15" s="139">
        <v>5</v>
      </c>
      <c r="C15" s="196" t="s">
        <v>327</v>
      </c>
      <c r="D15" s="197"/>
      <c r="E15" s="210"/>
    </row>
    <row r="16" spans="1:5" s="205" customFormat="1" ht="14.25" customHeight="1" x14ac:dyDescent="0.15">
      <c r="A16" s="208"/>
      <c r="B16" s="139" t="s">
        <v>239</v>
      </c>
      <c r="C16" s="196" t="s">
        <v>482</v>
      </c>
      <c r="D16" s="197"/>
      <c r="E16" s="210"/>
    </row>
    <row r="17" spans="1:5" s="205" customFormat="1" ht="14.25" customHeight="1" x14ac:dyDescent="0.15">
      <c r="A17" s="208"/>
      <c r="B17" s="192">
        <v>6</v>
      </c>
      <c r="C17" s="211" t="s">
        <v>240</v>
      </c>
      <c r="D17" s="212"/>
      <c r="E17" s="213">
        <f>E7+E10+E11</f>
        <v>11009.833000000001</v>
      </c>
    </row>
    <row r="18" spans="1:5" s="205" customFormat="1" ht="14.25" customHeight="1" x14ac:dyDescent="0.15">
      <c r="A18" s="208"/>
      <c r="B18" s="526" t="s">
        <v>241</v>
      </c>
      <c r="C18" s="527"/>
      <c r="D18" s="527"/>
      <c r="E18" s="528"/>
    </row>
    <row r="19" spans="1:5" s="205" customFormat="1" ht="14.25" customHeight="1" x14ac:dyDescent="0.15">
      <c r="A19" s="208"/>
      <c r="B19" s="139">
        <v>7</v>
      </c>
      <c r="C19" s="196" t="s">
        <v>244</v>
      </c>
      <c r="D19" s="197"/>
      <c r="E19" s="210">
        <v>-16.638999999999999</v>
      </c>
    </row>
    <row r="20" spans="1:5" s="205" customFormat="1" ht="14.25" customHeight="1" x14ac:dyDescent="0.15">
      <c r="A20" s="208"/>
      <c r="B20" s="139">
        <v>8</v>
      </c>
      <c r="C20" s="196" t="s">
        <v>250</v>
      </c>
      <c r="D20" s="197"/>
      <c r="E20" s="210">
        <v>-0.378722</v>
      </c>
    </row>
    <row r="21" spans="1:5" s="205" customFormat="1" ht="14.25" customHeight="1" x14ac:dyDescent="0.15">
      <c r="A21" s="208"/>
      <c r="B21" s="139">
        <v>9</v>
      </c>
      <c r="C21" s="196" t="s">
        <v>483</v>
      </c>
      <c r="D21" s="197"/>
      <c r="E21" s="210"/>
    </row>
    <row r="22" spans="1:5" s="205" customFormat="1" ht="14.25" customHeight="1" x14ac:dyDescent="0.15">
      <c r="A22" s="208"/>
      <c r="B22" s="139">
        <v>10</v>
      </c>
      <c r="C22" s="196" t="s">
        <v>330</v>
      </c>
      <c r="D22" s="197"/>
      <c r="E22" s="210"/>
    </row>
    <row r="23" spans="1:5" s="205" customFormat="1" ht="14.25" customHeight="1" x14ac:dyDescent="0.15">
      <c r="A23" s="208"/>
      <c r="B23" s="139">
        <v>11</v>
      </c>
      <c r="C23" s="196" t="s">
        <v>251</v>
      </c>
      <c r="D23" s="197"/>
      <c r="E23" s="210"/>
    </row>
    <row r="24" spans="1:5" s="205" customFormat="1" ht="14.25" customHeight="1" x14ac:dyDescent="0.15">
      <c r="A24" s="208"/>
      <c r="B24" s="139">
        <v>12</v>
      </c>
      <c r="C24" s="196" t="s">
        <v>252</v>
      </c>
      <c r="D24" s="197"/>
      <c r="E24" s="210">
        <v>-420.87900000000002</v>
      </c>
    </row>
    <row r="25" spans="1:5" s="205" customFormat="1" ht="14.25" customHeight="1" x14ac:dyDescent="0.15">
      <c r="A25" s="208"/>
      <c r="B25" s="139">
        <v>13</v>
      </c>
      <c r="C25" s="196" t="s">
        <v>484</v>
      </c>
      <c r="D25" s="197"/>
      <c r="E25" s="210"/>
    </row>
    <row r="26" spans="1:5" s="205" customFormat="1" ht="14.25" customHeight="1" x14ac:dyDescent="0.15">
      <c r="A26" s="208"/>
      <c r="B26" s="139">
        <v>14</v>
      </c>
      <c r="C26" s="196" t="s">
        <v>331</v>
      </c>
      <c r="D26" s="197"/>
      <c r="E26" s="210"/>
    </row>
    <row r="27" spans="1:5" s="205" customFormat="1" ht="14.25" customHeight="1" x14ac:dyDescent="0.15">
      <c r="A27" s="208"/>
      <c r="B27" s="139">
        <v>15</v>
      </c>
      <c r="C27" s="196" t="s">
        <v>332</v>
      </c>
      <c r="D27" s="197"/>
      <c r="E27" s="210"/>
    </row>
    <row r="28" spans="1:5" s="205" customFormat="1" ht="14.25" customHeight="1" x14ac:dyDescent="0.15">
      <c r="A28" s="208"/>
      <c r="B28" s="139">
        <v>16</v>
      </c>
      <c r="C28" s="196" t="s">
        <v>253</v>
      </c>
      <c r="D28" s="197"/>
      <c r="E28" s="210"/>
    </row>
    <row r="29" spans="1:5" s="205" customFormat="1" ht="14.25" customHeight="1" x14ac:dyDescent="0.15">
      <c r="A29" s="208"/>
      <c r="B29" s="139">
        <v>17</v>
      </c>
      <c r="C29" s="196" t="s">
        <v>333</v>
      </c>
      <c r="D29" s="197"/>
      <c r="E29" s="210"/>
    </row>
    <row r="30" spans="1:5" s="205" customFormat="1" ht="14.25" customHeight="1" x14ac:dyDescent="0.15">
      <c r="A30" s="208"/>
      <c r="B30" s="139">
        <v>18</v>
      </c>
      <c r="C30" s="196" t="s">
        <v>334</v>
      </c>
      <c r="D30" s="197"/>
      <c r="E30" s="210"/>
    </row>
    <row r="31" spans="1:5" s="205" customFormat="1" ht="14.25" customHeight="1" x14ac:dyDescent="0.15">
      <c r="A31" s="208"/>
      <c r="B31" s="139">
        <v>19</v>
      </c>
      <c r="C31" s="196" t="s">
        <v>335</v>
      </c>
      <c r="D31" s="197"/>
      <c r="E31" s="210"/>
    </row>
    <row r="32" spans="1:5" s="205" customFormat="1" ht="14.25" customHeight="1" x14ac:dyDescent="0.15">
      <c r="A32" s="208"/>
      <c r="B32" s="139">
        <v>20</v>
      </c>
      <c r="C32" s="196" t="s">
        <v>483</v>
      </c>
      <c r="D32" s="197"/>
      <c r="E32" s="210"/>
    </row>
    <row r="33" spans="1:5" s="205" customFormat="1" ht="14.25" customHeight="1" x14ac:dyDescent="0.15">
      <c r="A33" s="208"/>
      <c r="B33" s="139" t="s">
        <v>167</v>
      </c>
      <c r="C33" s="196" t="s">
        <v>489</v>
      </c>
      <c r="D33" s="197"/>
      <c r="E33" s="210"/>
    </row>
    <row r="34" spans="1:5" s="205" customFormat="1" ht="14.25" customHeight="1" x14ac:dyDescent="0.15">
      <c r="A34" s="208"/>
      <c r="B34" s="139" t="s">
        <v>168</v>
      </c>
      <c r="C34" s="196"/>
      <c r="D34" s="342" t="s">
        <v>486</v>
      </c>
      <c r="E34" s="210"/>
    </row>
    <row r="35" spans="1:5" s="205" customFormat="1" ht="14.25" customHeight="1" x14ac:dyDescent="0.15">
      <c r="A35" s="208"/>
      <c r="B35" s="139" t="s">
        <v>169</v>
      </c>
      <c r="C35" s="196"/>
      <c r="D35" s="342" t="s">
        <v>487</v>
      </c>
      <c r="E35" s="210"/>
    </row>
    <row r="36" spans="1:5" s="205" customFormat="1" ht="14.25" customHeight="1" x14ac:dyDescent="0.15">
      <c r="A36" s="208"/>
      <c r="B36" s="139" t="s">
        <v>485</v>
      </c>
      <c r="C36" s="196"/>
      <c r="D36" s="342" t="s">
        <v>488</v>
      </c>
      <c r="E36" s="210"/>
    </row>
    <row r="37" spans="1:5" s="205" customFormat="1" ht="14.25" customHeight="1" x14ac:dyDescent="0.15">
      <c r="A37" s="208"/>
      <c r="B37" s="139">
        <v>21</v>
      </c>
      <c r="C37" s="196" t="s">
        <v>336</v>
      </c>
      <c r="D37" s="197"/>
      <c r="E37" s="210"/>
    </row>
    <row r="38" spans="1:5" s="205" customFormat="1" ht="14.25" customHeight="1" x14ac:dyDescent="0.15">
      <c r="A38" s="208"/>
      <c r="B38" s="139">
        <v>22</v>
      </c>
      <c r="C38" s="196" t="s">
        <v>337</v>
      </c>
      <c r="D38" s="197"/>
      <c r="E38" s="210"/>
    </row>
    <row r="39" spans="1:5" s="205" customFormat="1" ht="14.25" customHeight="1" x14ac:dyDescent="0.15">
      <c r="A39" s="208"/>
      <c r="B39" s="139">
        <v>23</v>
      </c>
      <c r="C39" s="196"/>
      <c r="D39" s="342" t="s">
        <v>338</v>
      </c>
      <c r="E39" s="343"/>
    </row>
    <row r="40" spans="1:5" s="205" customFormat="1" ht="14.25" customHeight="1" x14ac:dyDescent="0.15">
      <c r="A40" s="208"/>
      <c r="B40" s="139">
        <v>24</v>
      </c>
      <c r="C40" s="196" t="s">
        <v>483</v>
      </c>
      <c r="D40" s="342"/>
      <c r="E40" s="343"/>
    </row>
    <row r="41" spans="1:5" s="205" customFormat="1" ht="14.25" customHeight="1" x14ac:dyDescent="0.15">
      <c r="A41" s="208"/>
      <c r="B41" s="139">
        <v>25</v>
      </c>
      <c r="C41" s="196"/>
      <c r="D41" s="342" t="s">
        <v>339</v>
      </c>
      <c r="E41" s="343"/>
    </row>
    <row r="42" spans="1:5" s="205" customFormat="1" ht="14.25" customHeight="1" x14ac:dyDescent="0.15">
      <c r="A42" s="208"/>
      <c r="B42" s="139" t="s">
        <v>245</v>
      </c>
      <c r="C42" s="196" t="s">
        <v>340</v>
      </c>
      <c r="D42" s="197"/>
      <c r="E42" s="210"/>
    </row>
    <row r="43" spans="1:5" s="205" customFormat="1" ht="14.25" customHeight="1" x14ac:dyDescent="0.15">
      <c r="A43" s="208"/>
      <c r="B43" s="139" t="s">
        <v>246</v>
      </c>
      <c r="C43" s="196" t="s">
        <v>341</v>
      </c>
      <c r="D43" s="197"/>
      <c r="E43" s="210"/>
    </row>
    <row r="44" spans="1:5" s="205" customFormat="1" ht="14.25" customHeight="1" x14ac:dyDescent="0.15">
      <c r="A44" s="208"/>
      <c r="B44" s="139">
        <v>26</v>
      </c>
      <c r="C44" s="196" t="s">
        <v>490</v>
      </c>
      <c r="D44" s="197"/>
      <c r="E44" s="210"/>
    </row>
    <row r="45" spans="1:5" s="205" customFormat="1" ht="14.25" customHeight="1" x14ac:dyDescent="0.15">
      <c r="A45" s="208"/>
      <c r="B45" s="139" t="s">
        <v>491</v>
      </c>
      <c r="C45" s="196" t="s">
        <v>492</v>
      </c>
      <c r="D45" s="197"/>
      <c r="E45" s="210"/>
    </row>
    <row r="46" spans="1:5" s="205" customFormat="1" ht="14.25" customHeight="1" x14ac:dyDescent="0.15">
      <c r="A46" s="208"/>
      <c r="B46" s="139"/>
      <c r="C46" s="196"/>
      <c r="D46" s="342" t="s">
        <v>493</v>
      </c>
      <c r="E46" s="210"/>
    </row>
    <row r="47" spans="1:5" s="205" customFormat="1" ht="14.25" customHeight="1" x14ac:dyDescent="0.15">
      <c r="A47" s="208"/>
      <c r="B47" s="139"/>
      <c r="C47" s="196"/>
      <c r="D47" s="342" t="s">
        <v>494</v>
      </c>
      <c r="E47" s="210"/>
    </row>
    <row r="48" spans="1:5" s="205" customFormat="1" ht="14.25" customHeight="1" x14ac:dyDescent="0.15">
      <c r="A48" s="208"/>
      <c r="B48" s="139"/>
      <c r="C48" s="196"/>
      <c r="D48" s="342" t="s">
        <v>495</v>
      </c>
      <c r="E48" s="210"/>
    </row>
    <row r="49" spans="1:5" s="205" customFormat="1" ht="14.25" customHeight="1" x14ac:dyDescent="0.15">
      <c r="A49" s="208"/>
      <c r="B49" s="139"/>
      <c r="C49" s="196"/>
      <c r="D49" s="342" t="s">
        <v>496</v>
      </c>
      <c r="E49" s="210"/>
    </row>
    <row r="50" spans="1:5" s="205" customFormat="1" ht="14.25" customHeight="1" x14ac:dyDescent="0.15">
      <c r="A50" s="208"/>
      <c r="B50" s="139" t="s">
        <v>497</v>
      </c>
      <c r="C50" s="196" t="s">
        <v>498</v>
      </c>
      <c r="D50" s="197"/>
      <c r="E50" s="210"/>
    </row>
    <row r="51" spans="1:5" s="205" customFormat="1" ht="14.25" customHeight="1" x14ac:dyDescent="0.15">
      <c r="A51" s="208"/>
      <c r="B51" s="139"/>
      <c r="C51" s="196"/>
      <c r="D51" s="342" t="s">
        <v>510</v>
      </c>
      <c r="E51" s="210"/>
    </row>
    <row r="52" spans="1:5" s="205" customFormat="1" ht="14.25" customHeight="1" x14ac:dyDescent="0.15">
      <c r="A52" s="208"/>
      <c r="B52" s="139">
        <v>27</v>
      </c>
      <c r="C52" s="196" t="s">
        <v>342</v>
      </c>
      <c r="D52" s="197"/>
      <c r="E52" s="210"/>
    </row>
    <row r="53" spans="1:5" s="205" customFormat="1" ht="14.25" customHeight="1" x14ac:dyDescent="0.15">
      <c r="A53" s="208"/>
      <c r="B53" s="139">
        <v>28</v>
      </c>
      <c r="C53" s="196" t="s">
        <v>254</v>
      </c>
      <c r="D53" s="197"/>
      <c r="E53" s="210">
        <f>E19+E20+E24</f>
        <v>-437.89672200000001</v>
      </c>
    </row>
    <row r="54" spans="1:5" s="205" customFormat="1" ht="14.25" customHeight="1" x14ac:dyDescent="0.15">
      <c r="A54" s="208"/>
      <c r="B54" s="192">
        <v>29</v>
      </c>
      <c r="C54" s="211" t="s">
        <v>343</v>
      </c>
      <c r="D54" s="212"/>
      <c r="E54" s="213">
        <f>E17+E53</f>
        <v>10571.936278000001</v>
      </c>
    </row>
    <row r="55" spans="1:5" s="205" customFormat="1" ht="14.25" customHeight="1" x14ac:dyDescent="0.15">
      <c r="A55" s="208"/>
      <c r="B55" s="526" t="s">
        <v>344</v>
      </c>
      <c r="C55" s="527"/>
      <c r="D55" s="527"/>
      <c r="E55" s="528"/>
    </row>
    <row r="56" spans="1:5" s="205" customFormat="1" ht="14.25" customHeight="1" x14ac:dyDescent="0.15">
      <c r="A56" s="208"/>
      <c r="B56" s="139">
        <v>30</v>
      </c>
      <c r="C56" s="196" t="s">
        <v>238</v>
      </c>
      <c r="D56" s="197"/>
      <c r="E56" s="210">
        <v>1180</v>
      </c>
    </row>
    <row r="57" spans="1:5" s="205" customFormat="1" ht="14.25" customHeight="1" x14ac:dyDescent="0.15">
      <c r="A57" s="208"/>
      <c r="B57" s="139">
        <v>31</v>
      </c>
      <c r="C57" s="196"/>
      <c r="D57" s="342" t="s">
        <v>255</v>
      </c>
      <c r="E57" s="343">
        <v>1180</v>
      </c>
    </row>
    <row r="58" spans="1:5" s="205" customFormat="1" ht="14.25" customHeight="1" x14ac:dyDescent="0.15">
      <c r="A58" s="208"/>
      <c r="B58" s="139">
        <v>32</v>
      </c>
      <c r="C58" s="196"/>
      <c r="D58" s="342" t="s">
        <v>345</v>
      </c>
      <c r="E58" s="343"/>
    </row>
    <row r="59" spans="1:5" s="205" customFormat="1" ht="14.25" customHeight="1" x14ac:dyDescent="0.15">
      <c r="A59" s="208"/>
      <c r="B59" s="139">
        <v>33</v>
      </c>
      <c r="C59" s="196" t="s">
        <v>346</v>
      </c>
      <c r="D59" s="197"/>
      <c r="E59" s="210"/>
    </row>
    <row r="60" spans="1:5" s="205" customFormat="1" ht="14.25" customHeight="1" x14ac:dyDescent="0.15">
      <c r="A60" s="208"/>
      <c r="B60" s="139">
        <v>34</v>
      </c>
      <c r="C60" s="196" t="s">
        <v>499</v>
      </c>
      <c r="D60" s="197"/>
      <c r="E60" s="210"/>
    </row>
    <row r="61" spans="1:5" s="205" customFormat="1" ht="14.25" customHeight="1" x14ac:dyDescent="0.15">
      <c r="A61" s="208"/>
      <c r="B61" s="139">
        <v>35</v>
      </c>
      <c r="C61" s="196"/>
      <c r="D61" s="342" t="s">
        <v>500</v>
      </c>
      <c r="E61" s="210"/>
    </row>
    <row r="62" spans="1:5" s="205" customFormat="1" ht="14.25" customHeight="1" x14ac:dyDescent="0.15">
      <c r="A62" s="208"/>
      <c r="B62" s="192">
        <v>36</v>
      </c>
      <c r="C62" s="211" t="s">
        <v>347</v>
      </c>
      <c r="D62" s="212"/>
      <c r="E62" s="213">
        <v>1180</v>
      </c>
    </row>
    <row r="63" spans="1:5" s="205" customFormat="1" ht="14.25" customHeight="1" x14ac:dyDescent="0.15">
      <c r="A63" s="208"/>
      <c r="B63" s="526" t="s">
        <v>348</v>
      </c>
      <c r="C63" s="527"/>
      <c r="D63" s="527"/>
      <c r="E63" s="528"/>
    </row>
    <row r="64" spans="1:5" s="205" customFormat="1" ht="14.25" customHeight="1" x14ac:dyDescent="0.15">
      <c r="A64" s="208"/>
      <c r="B64" s="139">
        <v>37</v>
      </c>
      <c r="C64" s="196" t="s">
        <v>256</v>
      </c>
      <c r="D64" s="197"/>
      <c r="E64" s="210"/>
    </row>
    <row r="65" spans="1:5" s="205" customFormat="1" ht="14.25" customHeight="1" x14ac:dyDescent="0.15">
      <c r="A65" s="208"/>
      <c r="B65" s="139">
        <v>38</v>
      </c>
      <c r="C65" s="196" t="s">
        <v>349</v>
      </c>
      <c r="D65" s="197"/>
      <c r="E65" s="210"/>
    </row>
    <row r="66" spans="1:5" s="205" customFormat="1" ht="14.25" customHeight="1" x14ac:dyDescent="0.15">
      <c r="A66" s="208"/>
      <c r="B66" s="139">
        <v>39</v>
      </c>
      <c r="C66" s="196" t="s">
        <v>350</v>
      </c>
      <c r="D66" s="197"/>
      <c r="E66" s="210"/>
    </row>
    <row r="67" spans="1:5" s="205" customFormat="1" ht="14.25" customHeight="1" x14ac:dyDescent="0.15">
      <c r="A67" s="208"/>
      <c r="B67" s="139">
        <v>40</v>
      </c>
      <c r="C67" s="196" t="s">
        <v>505</v>
      </c>
      <c r="D67" s="197"/>
      <c r="E67" s="210"/>
    </row>
    <row r="68" spans="1:5" s="205" customFormat="1" ht="14.25" customHeight="1" x14ac:dyDescent="0.15">
      <c r="A68" s="208"/>
      <c r="B68" s="139">
        <v>41</v>
      </c>
      <c r="C68" s="196" t="s">
        <v>506</v>
      </c>
      <c r="D68" s="197"/>
      <c r="E68" s="210"/>
    </row>
    <row r="69" spans="1:5" s="205" customFormat="1" ht="14.25" customHeight="1" x14ac:dyDescent="0.15">
      <c r="A69" s="208"/>
      <c r="B69" s="139" t="s">
        <v>501</v>
      </c>
      <c r="C69" s="196" t="s">
        <v>507</v>
      </c>
      <c r="D69" s="197"/>
      <c r="E69" s="210"/>
    </row>
    <row r="70" spans="1:5" s="205" customFormat="1" ht="14.25" customHeight="1" x14ac:dyDescent="0.15">
      <c r="A70" s="208"/>
      <c r="B70" s="139"/>
      <c r="C70" s="196"/>
      <c r="D70" s="342" t="s">
        <v>504</v>
      </c>
      <c r="E70" s="210"/>
    </row>
    <row r="71" spans="1:5" s="205" customFormat="1" ht="14.25" customHeight="1" x14ac:dyDescent="0.15">
      <c r="A71" s="208"/>
      <c r="B71" s="139" t="s">
        <v>502</v>
      </c>
      <c r="C71" s="196" t="s">
        <v>508</v>
      </c>
      <c r="D71" s="197"/>
      <c r="E71" s="210"/>
    </row>
    <row r="72" spans="1:5" s="205" customFormat="1" ht="14.25" customHeight="1" x14ac:dyDescent="0.15">
      <c r="A72" s="208"/>
      <c r="B72" s="139"/>
      <c r="C72" s="196"/>
      <c r="D72" s="342" t="s">
        <v>504</v>
      </c>
      <c r="E72" s="210"/>
    </row>
    <row r="73" spans="1:5" s="205" customFormat="1" ht="14.25" customHeight="1" x14ac:dyDescent="0.15">
      <c r="A73" s="208"/>
      <c r="B73" s="139" t="s">
        <v>503</v>
      </c>
      <c r="C73" s="196" t="s">
        <v>509</v>
      </c>
      <c r="D73" s="197"/>
      <c r="E73" s="210"/>
    </row>
    <row r="74" spans="1:5" s="205" customFormat="1" ht="14.25" customHeight="1" x14ac:dyDescent="0.15">
      <c r="A74" s="208"/>
      <c r="B74" s="139"/>
      <c r="C74" s="196"/>
      <c r="D74" s="342" t="s">
        <v>493</v>
      </c>
      <c r="E74" s="210"/>
    </row>
    <row r="75" spans="1:5" s="205" customFormat="1" ht="14.25" customHeight="1" x14ac:dyDescent="0.15">
      <c r="A75" s="208"/>
      <c r="B75" s="139"/>
      <c r="C75" s="196"/>
      <c r="D75" s="342" t="s">
        <v>495</v>
      </c>
      <c r="E75" s="210"/>
    </row>
    <row r="76" spans="1:5" s="205" customFormat="1" ht="14.25" customHeight="1" x14ac:dyDescent="0.15">
      <c r="A76" s="208"/>
      <c r="B76" s="139"/>
      <c r="C76" s="196"/>
      <c r="D76" s="342" t="s">
        <v>504</v>
      </c>
      <c r="E76" s="210"/>
    </row>
    <row r="77" spans="1:5" s="205" customFormat="1" ht="14.25" customHeight="1" x14ac:dyDescent="0.15">
      <c r="A77" s="208"/>
      <c r="B77" s="139">
        <v>42</v>
      </c>
      <c r="C77" s="196" t="s">
        <v>257</v>
      </c>
      <c r="D77" s="197"/>
      <c r="E77" s="210"/>
    </row>
    <row r="78" spans="1:5" s="205" customFormat="1" ht="14.25" customHeight="1" x14ac:dyDescent="0.15">
      <c r="A78" s="208"/>
      <c r="B78" s="139">
        <v>43</v>
      </c>
      <c r="C78" s="196" t="s">
        <v>351</v>
      </c>
      <c r="D78" s="197"/>
      <c r="E78" s="210"/>
    </row>
    <row r="79" spans="1:5" s="205" customFormat="1" ht="14.25" customHeight="1" x14ac:dyDescent="0.15">
      <c r="A79" s="208"/>
      <c r="B79" s="139">
        <v>44</v>
      </c>
      <c r="C79" s="196" t="s">
        <v>258</v>
      </c>
      <c r="D79" s="197"/>
      <c r="E79" s="210">
        <v>1180</v>
      </c>
    </row>
    <row r="80" spans="1:5" s="205" customFormat="1" ht="14.25" customHeight="1" x14ac:dyDescent="0.15">
      <c r="A80" s="208"/>
      <c r="B80" s="192">
        <v>45</v>
      </c>
      <c r="C80" s="211" t="s">
        <v>215</v>
      </c>
      <c r="D80" s="212"/>
      <c r="E80" s="213">
        <f>E79+E54</f>
        <v>11751.936278000001</v>
      </c>
    </row>
    <row r="81" spans="1:5" s="205" customFormat="1" ht="14.25" customHeight="1" x14ac:dyDescent="0.15">
      <c r="A81" s="208"/>
      <c r="B81" s="526" t="s">
        <v>247</v>
      </c>
      <c r="C81" s="527"/>
      <c r="D81" s="527"/>
      <c r="E81" s="528"/>
    </row>
    <row r="82" spans="1:5" s="205" customFormat="1" ht="14.25" customHeight="1" x14ac:dyDescent="0.15">
      <c r="A82" s="208"/>
      <c r="B82" s="139">
        <v>46</v>
      </c>
      <c r="C82" s="196" t="s">
        <v>238</v>
      </c>
      <c r="D82" s="197"/>
      <c r="E82" s="210">
        <v>1425</v>
      </c>
    </row>
    <row r="83" spans="1:5" s="205" customFormat="1" ht="14.25" customHeight="1" x14ac:dyDescent="0.15">
      <c r="A83" s="208"/>
      <c r="B83" s="139">
        <v>47</v>
      </c>
      <c r="C83" s="196" t="s">
        <v>352</v>
      </c>
      <c r="D83" s="197"/>
      <c r="E83" s="210"/>
    </row>
    <row r="84" spans="1:5" s="205" customFormat="1" ht="14.25" customHeight="1" x14ac:dyDescent="0.15">
      <c r="A84" s="208"/>
      <c r="B84" s="139">
        <v>48</v>
      </c>
      <c r="C84" s="196" t="s">
        <v>511</v>
      </c>
      <c r="D84" s="197"/>
      <c r="E84" s="210"/>
    </row>
    <row r="85" spans="1:5" s="205" customFormat="1" ht="14.25" customHeight="1" x14ac:dyDescent="0.15">
      <c r="A85" s="208"/>
      <c r="B85" s="139">
        <v>49</v>
      </c>
      <c r="C85" s="196"/>
      <c r="D85" s="342" t="s">
        <v>512</v>
      </c>
      <c r="E85" s="210"/>
    </row>
    <row r="86" spans="1:5" s="205" customFormat="1" ht="14.25" customHeight="1" x14ac:dyDescent="0.15">
      <c r="A86" s="208"/>
      <c r="B86" s="139">
        <v>50</v>
      </c>
      <c r="C86" s="196" t="s">
        <v>259</v>
      </c>
      <c r="D86" s="197"/>
      <c r="E86" s="210"/>
    </row>
    <row r="87" spans="1:5" s="205" customFormat="1" ht="14.25" customHeight="1" x14ac:dyDescent="0.15">
      <c r="A87" s="208"/>
      <c r="B87" s="192">
        <v>51</v>
      </c>
      <c r="C87" s="211" t="s">
        <v>353</v>
      </c>
      <c r="D87" s="212"/>
      <c r="E87" s="213">
        <v>1425</v>
      </c>
    </row>
    <row r="88" spans="1:5" s="205" customFormat="1" ht="14.25" customHeight="1" x14ac:dyDescent="0.15">
      <c r="A88" s="208"/>
      <c r="B88" s="526" t="s">
        <v>354</v>
      </c>
      <c r="C88" s="527"/>
      <c r="D88" s="527"/>
      <c r="E88" s="528"/>
    </row>
    <row r="89" spans="1:5" s="205" customFormat="1" ht="14.25" customHeight="1" x14ac:dyDescent="0.15">
      <c r="A89" s="208"/>
      <c r="B89" s="139">
        <v>52</v>
      </c>
      <c r="C89" s="196" t="s">
        <v>358</v>
      </c>
      <c r="D89" s="197"/>
      <c r="E89" s="210"/>
    </row>
    <row r="90" spans="1:5" s="205" customFormat="1" ht="14.25" customHeight="1" x14ac:dyDescent="0.15">
      <c r="A90" s="208"/>
      <c r="B90" s="139">
        <v>53</v>
      </c>
      <c r="C90" s="196" t="s">
        <v>349</v>
      </c>
      <c r="D90" s="197"/>
      <c r="E90" s="210"/>
    </row>
    <row r="91" spans="1:5" s="205" customFormat="1" ht="14.25" customHeight="1" x14ac:dyDescent="0.15">
      <c r="A91" s="208"/>
      <c r="B91" s="139">
        <v>54</v>
      </c>
      <c r="C91" s="196" t="s">
        <v>359</v>
      </c>
      <c r="D91" s="197"/>
      <c r="E91" s="210"/>
    </row>
    <row r="92" spans="1:5" s="205" customFormat="1" ht="14.25" customHeight="1" x14ac:dyDescent="0.15">
      <c r="A92" s="208"/>
      <c r="B92" s="139" t="s">
        <v>355</v>
      </c>
      <c r="C92" s="196"/>
      <c r="D92" s="342" t="s">
        <v>360</v>
      </c>
      <c r="E92" s="343"/>
    </row>
    <row r="93" spans="1:5" s="205" customFormat="1" ht="14.25" customHeight="1" x14ac:dyDescent="0.15">
      <c r="A93" s="208"/>
      <c r="B93" s="139" t="s">
        <v>356</v>
      </c>
      <c r="C93" s="196"/>
      <c r="D93" s="342" t="s">
        <v>361</v>
      </c>
      <c r="E93" s="343"/>
    </row>
    <row r="94" spans="1:5" s="205" customFormat="1" ht="14.25" customHeight="1" x14ac:dyDescent="0.15">
      <c r="A94" s="208"/>
      <c r="B94" s="139">
        <v>55</v>
      </c>
      <c r="C94" s="196" t="s">
        <v>362</v>
      </c>
      <c r="D94" s="197"/>
      <c r="E94" s="210"/>
    </row>
    <row r="95" spans="1:5" s="205" customFormat="1" ht="14.25" customHeight="1" x14ac:dyDescent="0.15">
      <c r="A95" s="208"/>
      <c r="B95" s="139">
        <v>56</v>
      </c>
      <c r="C95" s="196" t="s">
        <v>516</v>
      </c>
      <c r="D95" s="197"/>
      <c r="E95" s="210"/>
    </row>
    <row r="96" spans="1:5" s="205" customFormat="1" ht="14.25" customHeight="1" x14ac:dyDescent="0.15">
      <c r="A96" s="208"/>
      <c r="B96" s="139" t="s">
        <v>513</v>
      </c>
      <c r="C96" s="196" t="s">
        <v>517</v>
      </c>
      <c r="D96" s="197"/>
      <c r="E96" s="210"/>
    </row>
    <row r="97" spans="1:5" s="205" customFormat="1" ht="14.25" customHeight="1" x14ac:dyDescent="0.15">
      <c r="A97" s="208"/>
      <c r="B97" s="139"/>
      <c r="C97" s="196"/>
      <c r="D97" s="342" t="s">
        <v>504</v>
      </c>
      <c r="E97" s="210"/>
    </row>
    <row r="98" spans="1:5" s="205" customFormat="1" ht="14.25" customHeight="1" x14ac:dyDescent="0.15">
      <c r="A98" s="208"/>
      <c r="B98" s="139" t="s">
        <v>514</v>
      </c>
      <c r="C98" s="196" t="s">
        <v>519</v>
      </c>
      <c r="D98" s="197"/>
      <c r="E98" s="210"/>
    </row>
    <row r="99" spans="1:5" s="205" customFormat="1" ht="14.25" customHeight="1" x14ac:dyDescent="0.15">
      <c r="A99" s="208"/>
      <c r="B99" s="139"/>
      <c r="C99" s="196"/>
      <c r="D99" s="342" t="s">
        <v>504</v>
      </c>
      <c r="E99" s="210"/>
    </row>
    <row r="100" spans="1:5" s="205" customFormat="1" ht="14.25" customHeight="1" x14ac:dyDescent="0.15">
      <c r="A100" s="208"/>
      <c r="B100" s="139" t="s">
        <v>515</v>
      </c>
      <c r="C100" s="196" t="s">
        <v>518</v>
      </c>
      <c r="D100" s="197"/>
      <c r="E100" s="210"/>
    </row>
    <row r="101" spans="1:5" s="205" customFormat="1" ht="14.25" customHeight="1" x14ac:dyDescent="0.15">
      <c r="A101" s="208"/>
      <c r="B101" s="139"/>
      <c r="C101" s="196"/>
      <c r="D101" s="342" t="s">
        <v>493</v>
      </c>
      <c r="E101" s="210"/>
    </row>
    <row r="102" spans="1:5" s="205" customFormat="1" ht="14.25" customHeight="1" x14ac:dyDescent="0.15">
      <c r="A102" s="208"/>
      <c r="B102" s="139"/>
      <c r="C102" s="196"/>
      <c r="D102" s="342" t="s">
        <v>495</v>
      </c>
      <c r="E102" s="210"/>
    </row>
    <row r="103" spans="1:5" s="205" customFormat="1" ht="14.25" customHeight="1" x14ac:dyDescent="0.15">
      <c r="A103" s="208"/>
      <c r="B103" s="139"/>
      <c r="C103" s="196"/>
      <c r="D103" s="342" t="s">
        <v>504</v>
      </c>
      <c r="E103" s="210"/>
    </row>
    <row r="104" spans="1:5" s="205" customFormat="1" ht="14.25" customHeight="1" x14ac:dyDescent="0.15">
      <c r="A104" s="208"/>
      <c r="B104" s="139">
        <v>57</v>
      </c>
      <c r="C104" s="196" t="s">
        <v>363</v>
      </c>
      <c r="D104" s="197"/>
      <c r="E104" s="210"/>
    </row>
    <row r="105" spans="1:5" s="205" customFormat="1" ht="14.25" customHeight="1" x14ac:dyDescent="0.15">
      <c r="A105" s="208"/>
      <c r="B105" s="192">
        <v>58</v>
      </c>
      <c r="C105" s="211" t="s">
        <v>260</v>
      </c>
      <c r="D105" s="212"/>
      <c r="E105" s="213">
        <v>1425</v>
      </c>
    </row>
    <row r="106" spans="1:5" s="205" customFormat="1" ht="14.25" customHeight="1" x14ac:dyDescent="0.15">
      <c r="A106" s="208"/>
      <c r="B106" s="192">
        <v>59</v>
      </c>
      <c r="C106" s="211" t="s">
        <v>357</v>
      </c>
      <c r="D106" s="212"/>
      <c r="E106" s="213">
        <f>E105+E80</f>
        <v>13176.936278000001</v>
      </c>
    </row>
    <row r="107" spans="1:5" s="205" customFormat="1" ht="14.25" customHeight="1" x14ac:dyDescent="0.15">
      <c r="A107" s="208"/>
      <c r="B107" s="139" t="s">
        <v>520</v>
      </c>
      <c r="C107" s="196" t="s">
        <v>524</v>
      </c>
      <c r="D107" s="197"/>
      <c r="E107" s="210"/>
    </row>
    <row r="108" spans="1:5" s="205" customFormat="1" ht="14.25" customHeight="1" x14ac:dyDescent="0.15">
      <c r="A108" s="208"/>
      <c r="B108" s="139"/>
      <c r="C108" s="196"/>
      <c r="D108" s="342" t="s">
        <v>521</v>
      </c>
      <c r="E108" s="210"/>
    </row>
    <row r="109" spans="1:5" s="205" customFormat="1" ht="14.25" customHeight="1" x14ac:dyDescent="0.15">
      <c r="A109" s="208"/>
      <c r="B109" s="139"/>
      <c r="C109" s="196"/>
      <c r="D109" s="342" t="s">
        <v>522</v>
      </c>
      <c r="E109" s="210"/>
    </row>
    <row r="110" spans="1:5" s="205" customFormat="1" ht="14.25" customHeight="1" x14ac:dyDescent="0.15">
      <c r="A110" s="208"/>
      <c r="B110" s="139"/>
      <c r="C110" s="196"/>
      <c r="D110" s="342" t="s">
        <v>523</v>
      </c>
      <c r="E110" s="210"/>
    </row>
    <row r="111" spans="1:5" s="205" customFormat="1" ht="14.25" customHeight="1" x14ac:dyDescent="0.15">
      <c r="A111" s="208"/>
      <c r="B111" s="192">
        <v>60</v>
      </c>
      <c r="C111" s="211" t="s">
        <v>261</v>
      </c>
      <c r="D111" s="212"/>
      <c r="E111" s="213">
        <v>51254.582999999999</v>
      </c>
    </row>
    <row r="112" spans="1:5" s="205" customFormat="1" ht="14.25" customHeight="1" x14ac:dyDescent="0.15">
      <c r="A112" s="208"/>
      <c r="B112" s="526" t="s">
        <v>248</v>
      </c>
      <c r="C112" s="527"/>
      <c r="D112" s="527"/>
      <c r="E112" s="528"/>
    </row>
    <row r="113" spans="1:5" s="205" customFormat="1" ht="14.25" customHeight="1" x14ac:dyDescent="0.15">
      <c r="A113" s="208"/>
      <c r="B113" s="139">
        <v>61</v>
      </c>
      <c r="C113" s="196" t="s">
        <v>364</v>
      </c>
      <c r="D113" s="197"/>
      <c r="E113" s="345">
        <v>0.20630000000000001</v>
      </c>
    </row>
    <row r="114" spans="1:5" s="205" customFormat="1" ht="14.25" customHeight="1" x14ac:dyDescent="0.15">
      <c r="A114" s="208"/>
      <c r="B114" s="139">
        <v>62</v>
      </c>
      <c r="C114" s="196" t="s">
        <v>365</v>
      </c>
      <c r="D114" s="197"/>
      <c r="E114" s="345">
        <v>0.2293</v>
      </c>
    </row>
    <row r="115" spans="1:5" s="205" customFormat="1" ht="14.25" customHeight="1" x14ac:dyDescent="0.15">
      <c r="A115" s="208"/>
      <c r="B115" s="139">
        <v>63</v>
      </c>
      <c r="C115" s="196" t="s">
        <v>366</v>
      </c>
      <c r="D115" s="197"/>
      <c r="E115" s="345">
        <v>0.2571</v>
      </c>
    </row>
    <row r="116" spans="1:5" s="205" customFormat="1" ht="14.25" customHeight="1" x14ac:dyDescent="0.15">
      <c r="A116" s="208"/>
      <c r="B116" s="139">
        <v>64</v>
      </c>
      <c r="C116" s="196" t="s">
        <v>605</v>
      </c>
      <c r="D116" s="520"/>
      <c r="E116" s="345">
        <v>0.125</v>
      </c>
    </row>
    <row r="117" spans="1:5" s="205" customFormat="1" ht="14.25" customHeight="1" x14ac:dyDescent="0.15">
      <c r="A117" s="208"/>
      <c r="B117" s="139">
        <v>65</v>
      </c>
      <c r="C117" s="196" t="s">
        <v>606</v>
      </c>
      <c r="D117" s="197"/>
      <c r="E117" s="345">
        <v>2.5000000000000001E-2</v>
      </c>
    </row>
    <row r="118" spans="1:5" s="205" customFormat="1" ht="14.25" customHeight="1" x14ac:dyDescent="0.15">
      <c r="A118" s="208"/>
      <c r="B118" s="139">
        <v>66</v>
      </c>
      <c r="C118" s="196" t="s">
        <v>607</v>
      </c>
      <c r="D118" s="197"/>
      <c r="E118" s="345">
        <v>2.5000000000000001E-2</v>
      </c>
    </row>
    <row r="119" spans="1:5" s="205" customFormat="1" ht="14.25" customHeight="1" x14ac:dyDescent="0.15">
      <c r="A119" s="208"/>
      <c r="B119" s="139">
        <v>67</v>
      </c>
      <c r="C119" s="196" t="s">
        <v>608</v>
      </c>
      <c r="D119" s="197"/>
      <c r="E119" s="345">
        <v>0.03</v>
      </c>
    </row>
    <row r="120" spans="1:5" s="205" customFormat="1" ht="14.25" customHeight="1" x14ac:dyDescent="0.15">
      <c r="A120" s="208"/>
      <c r="B120" s="139" t="s">
        <v>525</v>
      </c>
      <c r="C120" s="196" t="s">
        <v>609</v>
      </c>
      <c r="D120" s="197"/>
      <c r="E120" s="345"/>
    </row>
    <row r="121" spans="1:5" s="205" customFormat="1" ht="14.25" customHeight="1" x14ac:dyDescent="0.15">
      <c r="A121" s="208"/>
      <c r="B121" s="139">
        <v>68</v>
      </c>
      <c r="C121" s="196" t="s">
        <v>610</v>
      </c>
      <c r="D121" s="197"/>
      <c r="E121" s="345">
        <v>5.2999999999999999E-2</v>
      </c>
    </row>
    <row r="122" spans="1:5" s="205" customFormat="1" ht="14.25" customHeight="1" x14ac:dyDescent="0.15">
      <c r="A122" s="208"/>
      <c r="B122" s="139">
        <v>69</v>
      </c>
      <c r="C122" s="196" t="s">
        <v>526</v>
      </c>
      <c r="D122" s="197"/>
      <c r="E122" s="345"/>
    </row>
    <row r="123" spans="1:5" s="205" customFormat="1" ht="14.25" customHeight="1" x14ac:dyDescent="0.15">
      <c r="A123" s="208"/>
      <c r="B123" s="139">
        <v>70</v>
      </c>
      <c r="C123" s="196" t="s">
        <v>526</v>
      </c>
      <c r="D123" s="197"/>
      <c r="E123" s="345"/>
    </row>
    <row r="124" spans="1:5" s="205" customFormat="1" ht="14.25" customHeight="1" x14ac:dyDescent="0.15">
      <c r="A124" s="208"/>
      <c r="B124" s="139">
        <v>71</v>
      </c>
      <c r="C124" s="196" t="s">
        <v>526</v>
      </c>
      <c r="D124" s="197"/>
      <c r="E124" s="345"/>
    </row>
    <row r="125" spans="1:5" s="205" customFormat="1" ht="14.25" customHeight="1" x14ac:dyDescent="0.15">
      <c r="A125" s="208"/>
      <c r="B125" s="526" t="s">
        <v>249</v>
      </c>
      <c r="C125" s="527"/>
      <c r="D125" s="527"/>
      <c r="E125" s="528"/>
    </row>
    <row r="126" spans="1:5" s="205" customFormat="1" ht="14.25" customHeight="1" x14ac:dyDescent="0.15">
      <c r="A126" s="208"/>
      <c r="B126" s="516">
        <v>72</v>
      </c>
      <c r="C126" s="517" t="s">
        <v>367</v>
      </c>
      <c r="D126" s="518"/>
      <c r="E126" s="519"/>
    </row>
    <row r="127" spans="1:5" s="205" customFormat="1" ht="14.25" customHeight="1" x14ac:dyDescent="0.15">
      <c r="A127" s="208"/>
      <c r="B127" s="516">
        <v>73</v>
      </c>
      <c r="C127" s="517" t="s">
        <v>368</v>
      </c>
      <c r="D127" s="518"/>
      <c r="E127" s="519"/>
    </row>
    <row r="128" spans="1:5" s="205" customFormat="1" ht="14.25" customHeight="1" x14ac:dyDescent="0.15">
      <c r="A128" s="208"/>
      <c r="B128" s="516">
        <v>74</v>
      </c>
      <c r="C128" s="517" t="s">
        <v>483</v>
      </c>
      <c r="D128" s="518"/>
      <c r="E128" s="519"/>
    </row>
    <row r="129" spans="1:5" s="205" customFormat="1" ht="14.25" customHeight="1" x14ac:dyDescent="0.15">
      <c r="A129" s="208"/>
      <c r="B129" s="516">
        <v>75</v>
      </c>
      <c r="C129" s="517" t="s">
        <v>369</v>
      </c>
      <c r="D129" s="518"/>
      <c r="E129" s="519"/>
    </row>
    <row r="130" spans="1:5" s="205" customFormat="1" ht="14.25" customHeight="1" x14ac:dyDescent="0.15">
      <c r="A130" s="208"/>
      <c r="B130" s="523" t="s">
        <v>370</v>
      </c>
      <c r="C130" s="524"/>
      <c r="D130" s="524"/>
      <c r="E130" s="525"/>
    </row>
    <row r="131" spans="1:5" s="205" customFormat="1" ht="14.25" customHeight="1" x14ac:dyDescent="0.15">
      <c r="A131" s="208"/>
      <c r="B131" s="516">
        <v>76</v>
      </c>
      <c r="C131" s="517" t="s">
        <v>262</v>
      </c>
      <c r="D131" s="518"/>
      <c r="E131" s="519"/>
    </row>
    <row r="132" spans="1:5" s="205" customFormat="1" ht="14.25" customHeight="1" x14ac:dyDescent="0.15">
      <c r="A132" s="208"/>
      <c r="B132" s="516">
        <v>77</v>
      </c>
      <c r="C132" s="517" t="s">
        <v>263</v>
      </c>
      <c r="D132" s="518"/>
      <c r="E132" s="519"/>
    </row>
    <row r="133" spans="1:5" s="205" customFormat="1" ht="14.25" customHeight="1" x14ac:dyDescent="0.15">
      <c r="A133" s="208"/>
      <c r="B133" s="516">
        <v>78</v>
      </c>
      <c r="C133" s="517" t="s">
        <v>264</v>
      </c>
      <c r="D133" s="518"/>
      <c r="E133" s="519"/>
    </row>
    <row r="134" spans="1:5" s="205" customFormat="1" ht="14.25" customHeight="1" x14ac:dyDescent="0.15">
      <c r="A134" s="208"/>
      <c r="B134" s="516">
        <v>79</v>
      </c>
      <c r="C134" s="517" t="s">
        <v>265</v>
      </c>
      <c r="D134" s="518"/>
      <c r="E134" s="519"/>
    </row>
    <row r="135" spans="1:5" s="205" customFormat="1" ht="14.25" customHeight="1" x14ac:dyDescent="0.15">
      <c r="A135" s="208"/>
      <c r="B135" s="523" t="s">
        <v>527</v>
      </c>
      <c r="C135" s="524"/>
      <c r="D135" s="524"/>
      <c r="E135" s="525"/>
    </row>
    <row r="136" spans="1:5" s="205" customFormat="1" ht="14.25" customHeight="1" x14ac:dyDescent="0.15">
      <c r="A136" s="208"/>
      <c r="B136" s="516">
        <v>80</v>
      </c>
      <c r="C136" s="517" t="s">
        <v>528</v>
      </c>
      <c r="D136" s="518"/>
      <c r="E136" s="519"/>
    </row>
    <row r="137" spans="1:5" s="205" customFormat="1" ht="14.25" customHeight="1" x14ac:dyDescent="0.15">
      <c r="A137" s="208"/>
      <c r="B137" s="516">
        <v>81</v>
      </c>
      <c r="C137" s="517" t="s">
        <v>529</v>
      </c>
      <c r="D137" s="518"/>
      <c r="E137" s="519"/>
    </row>
    <row r="138" spans="1:5" s="205" customFormat="1" ht="14.25" customHeight="1" x14ac:dyDescent="0.15">
      <c r="A138" s="208"/>
      <c r="B138" s="516">
        <v>82</v>
      </c>
      <c r="C138" s="517" t="s">
        <v>530</v>
      </c>
      <c r="D138" s="518"/>
      <c r="E138" s="519"/>
    </row>
    <row r="139" spans="1:5" s="205" customFormat="1" ht="14.25" customHeight="1" x14ac:dyDescent="0.15">
      <c r="A139" s="208"/>
      <c r="B139" s="516">
        <v>83</v>
      </c>
      <c r="C139" s="517" t="s">
        <v>531</v>
      </c>
      <c r="D139" s="518"/>
      <c r="E139" s="519"/>
    </row>
    <row r="140" spans="1:5" s="205" customFormat="1" ht="14.25" customHeight="1" x14ac:dyDescent="0.15">
      <c r="A140" s="208"/>
      <c r="B140" s="516">
        <v>84</v>
      </c>
      <c r="C140" s="517" t="s">
        <v>532</v>
      </c>
      <c r="D140" s="518"/>
      <c r="E140" s="519"/>
    </row>
    <row r="141" spans="1:5" s="205" customFormat="1" ht="14.25" customHeight="1" x14ac:dyDescent="0.15">
      <c r="A141" s="208"/>
      <c r="B141" s="516">
        <v>85</v>
      </c>
      <c r="C141" s="517" t="s">
        <v>533</v>
      </c>
      <c r="D141" s="518"/>
      <c r="E141" s="519"/>
    </row>
    <row r="142" spans="1:5" s="205" customFormat="1" ht="15" customHeight="1" x14ac:dyDescent="0.15">
      <c r="A142" s="208"/>
      <c r="B142" s="209"/>
      <c r="C142" s="203"/>
      <c r="D142" s="203"/>
      <c r="E142" s="204"/>
    </row>
    <row r="143" spans="1:5" s="205" customFormat="1" ht="15" customHeight="1" x14ac:dyDescent="0.15">
      <c r="A143" s="208"/>
      <c r="B143" s="209"/>
      <c r="C143" s="203"/>
      <c r="D143" s="203"/>
      <c r="E143" s="204"/>
    </row>
    <row r="144" spans="1:5" s="205" customFormat="1" ht="15" customHeight="1" x14ac:dyDescent="0.15">
      <c r="A144" s="208"/>
      <c r="B144" s="209"/>
      <c r="C144" s="203"/>
      <c r="D144" s="203"/>
      <c r="E144" s="204"/>
    </row>
    <row r="145" spans="1:7" s="205" customFormat="1" ht="15" customHeight="1" x14ac:dyDescent="0.15">
      <c r="A145" s="208"/>
      <c r="B145" s="209"/>
      <c r="C145" s="203"/>
      <c r="D145" s="203"/>
      <c r="E145" s="204"/>
    </row>
    <row r="146" spans="1:7" s="205" customFormat="1" ht="15" customHeight="1" x14ac:dyDescent="0.15">
      <c r="A146" s="208"/>
      <c r="B146" s="209"/>
      <c r="C146" s="203"/>
      <c r="D146" s="203"/>
      <c r="E146" s="204"/>
    </row>
    <row r="147" spans="1:7" s="205" customFormat="1" ht="15" customHeight="1" x14ac:dyDescent="0.15">
      <c r="A147" s="208"/>
      <c r="B147" s="209"/>
      <c r="C147" s="203"/>
      <c r="D147" s="203"/>
      <c r="E147" s="204"/>
    </row>
    <row r="148" spans="1:7" s="205" customFormat="1" ht="15" customHeight="1" x14ac:dyDescent="0.15">
      <c r="A148" s="208"/>
      <c r="B148" s="209"/>
      <c r="C148" s="203"/>
      <c r="D148" s="203"/>
      <c r="E148" s="204"/>
    </row>
    <row r="149" spans="1:7" s="206" customFormat="1" ht="15" customHeight="1" x14ac:dyDescent="0.15">
      <c r="B149" s="207"/>
      <c r="C149" s="203"/>
      <c r="D149" s="203"/>
      <c r="E149" s="203"/>
    </row>
    <row r="150" spans="1:7" s="206" customFormat="1" ht="15" customHeight="1" x14ac:dyDescent="0.15">
      <c r="B150" s="207"/>
      <c r="C150" s="203"/>
      <c r="D150" s="203"/>
      <c r="E150" s="203"/>
    </row>
    <row r="151" spans="1:7" s="206" customFormat="1" ht="15" customHeight="1" x14ac:dyDescent="0.15">
      <c r="B151" s="207"/>
      <c r="C151" s="203"/>
      <c r="D151" s="203"/>
      <c r="E151" s="203"/>
    </row>
    <row r="152" spans="1:7" s="206" customFormat="1" ht="15" customHeight="1" x14ac:dyDescent="0.15">
      <c r="B152" s="207"/>
      <c r="C152" s="203"/>
      <c r="D152" s="203"/>
      <c r="E152" s="203"/>
    </row>
    <row r="153" spans="1:7" s="206" customFormat="1" ht="15" customHeight="1" x14ac:dyDescent="0.15">
      <c r="B153" s="207"/>
      <c r="C153" s="203"/>
      <c r="D153" s="203"/>
      <c r="E153" s="203"/>
    </row>
    <row r="154" spans="1:7" s="206" customFormat="1" ht="15" customHeight="1" x14ac:dyDescent="0.15">
      <c r="B154" s="207"/>
      <c r="C154" s="203"/>
      <c r="D154" s="203"/>
      <c r="E154" s="203"/>
    </row>
    <row r="155" spans="1:7" s="206" customFormat="1" ht="15" customHeight="1" x14ac:dyDescent="0.15">
      <c r="B155" s="207"/>
      <c r="C155" s="203"/>
      <c r="D155" s="203"/>
      <c r="E155" s="203"/>
    </row>
    <row r="156" spans="1:7" s="206" customFormat="1" ht="15" customHeight="1" x14ac:dyDescent="0.15">
      <c r="B156" s="207"/>
      <c r="C156" s="203"/>
      <c r="D156" s="203"/>
      <c r="E156" s="203"/>
    </row>
    <row r="157" spans="1:7" s="206" customFormat="1" ht="15" customHeight="1" x14ac:dyDescent="0.15">
      <c r="B157" s="207"/>
      <c r="C157" s="203"/>
      <c r="D157" s="203"/>
      <c r="E157" s="203"/>
    </row>
    <row r="158" spans="1:7" s="201" customFormat="1" ht="15" customHeight="1" x14ac:dyDescent="0.2">
      <c r="A158" s="202"/>
      <c r="B158" s="207"/>
      <c r="C158" s="203"/>
      <c r="D158" s="203"/>
      <c r="E158" s="203"/>
      <c r="F158" s="206"/>
      <c r="G158" s="206"/>
    </row>
    <row r="159" spans="1:7" ht="15" customHeight="1" x14ac:dyDescent="0.2">
      <c r="A159" s="173"/>
      <c r="B159" s="207"/>
      <c r="C159" s="203"/>
      <c r="D159" s="203"/>
      <c r="E159" s="203"/>
      <c r="F159" s="206"/>
    </row>
    <row r="163" spans="9:9" x14ac:dyDescent="0.2">
      <c r="I163" s="200"/>
    </row>
  </sheetData>
  <mergeCells count="10">
    <mergeCell ref="B6:E6"/>
    <mergeCell ref="B18:E18"/>
    <mergeCell ref="B55:E55"/>
    <mergeCell ref="B63:E63"/>
    <mergeCell ref="B81:E81"/>
    <mergeCell ref="B135:E135"/>
    <mergeCell ref="B88:E88"/>
    <mergeCell ref="B112:E112"/>
    <mergeCell ref="B125:E125"/>
    <mergeCell ref="B130:E130"/>
  </mergeCells>
  <pageMargins left="0.7" right="0.7" top="0.75" bottom="0.75" header="0.3" footer="0.3"/>
  <pageSetup paperSize="9" scale="30" orientation="portrait" verticalDpi="14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L68"/>
  <sheetViews>
    <sheetView zoomScale="110" zoomScaleNormal="110" workbookViewId="0">
      <selection activeCell="N21" sqref="N21"/>
    </sheetView>
  </sheetViews>
  <sheetFormatPr baseColWidth="10" defaultColWidth="11.42578125" defaultRowHeight="14.25" x14ac:dyDescent="0.2"/>
  <cols>
    <col min="1" max="2" width="4.28515625" style="172" customWidth="1"/>
    <col min="3" max="3" width="52.42578125" style="172" bestFit="1" customWidth="1"/>
    <col min="4" max="12" width="14.28515625" style="172" customWidth="1"/>
    <col min="13" max="16384" width="11.42578125" style="172"/>
  </cols>
  <sheetData>
    <row r="1" spans="1:12" ht="18.75" customHeight="1" x14ac:dyDescent="0.2"/>
    <row r="2" spans="1:12" ht="18.75" customHeight="1" x14ac:dyDescent="0.2">
      <c r="A2" s="173" t="s">
        <v>266</v>
      </c>
      <c r="B2" s="175"/>
      <c r="C2" s="175"/>
      <c r="D2" s="174"/>
      <c r="E2" s="174"/>
      <c r="L2" s="174"/>
    </row>
    <row r="3" spans="1:12" ht="14.25" customHeight="1" x14ac:dyDescent="0.2">
      <c r="A3" s="173"/>
      <c r="B3" s="175"/>
      <c r="C3" s="175"/>
      <c r="D3" s="174"/>
      <c r="E3" s="174"/>
      <c r="L3" s="174"/>
    </row>
    <row r="4" spans="1:12" ht="14.25" customHeight="1" x14ac:dyDescent="0.2">
      <c r="A4" s="173"/>
      <c r="B4" s="214" t="s">
        <v>454</v>
      </c>
      <c r="C4" s="176"/>
      <c r="D4" s="174"/>
      <c r="E4" s="174"/>
      <c r="L4" s="174"/>
    </row>
    <row r="5" spans="1:12" s="205" customFormat="1" ht="14.25" customHeight="1" thickBot="1" x14ac:dyDescent="0.2">
      <c r="A5" s="208"/>
      <c r="B5" s="216"/>
      <c r="C5" s="217"/>
      <c r="D5" s="218"/>
      <c r="E5" s="218"/>
      <c r="L5" s="218"/>
    </row>
    <row r="6" spans="1:12" s="205" customFormat="1" ht="18" x14ac:dyDescent="0.15">
      <c r="A6" s="208"/>
      <c r="B6" s="145">
        <v>1</v>
      </c>
      <c r="C6" s="329" t="s">
        <v>267</v>
      </c>
      <c r="D6" s="451" t="s">
        <v>572</v>
      </c>
      <c r="E6" s="451" t="s">
        <v>572</v>
      </c>
      <c r="F6" s="451" t="s">
        <v>572</v>
      </c>
      <c r="G6" s="451" t="s">
        <v>572</v>
      </c>
      <c r="H6" s="451" t="s">
        <v>572</v>
      </c>
      <c r="I6" s="451" t="s">
        <v>572</v>
      </c>
      <c r="J6" s="451" t="s">
        <v>572</v>
      </c>
      <c r="K6" s="451" t="s">
        <v>572</v>
      </c>
      <c r="L6" s="451" t="s">
        <v>572</v>
      </c>
    </row>
    <row r="7" spans="1:12" s="205" customFormat="1" ht="14.25" customHeight="1" x14ac:dyDescent="0.15">
      <c r="A7" s="208"/>
      <c r="B7" s="139"/>
      <c r="C7" s="196"/>
      <c r="D7" s="452"/>
      <c r="E7" s="452"/>
      <c r="F7" s="452"/>
      <c r="G7" s="452"/>
      <c r="H7" s="452"/>
      <c r="I7" s="452"/>
      <c r="J7" s="452"/>
      <c r="K7" s="452"/>
      <c r="L7" s="452"/>
    </row>
    <row r="8" spans="1:12" s="205" customFormat="1" ht="14.25" customHeight="1" x14ac:dyDescent="0.15">
      <c r="A8" s="208"/>
      <c r="B8" s="139">
        <v>2</v>
      </c>
      <c r="C8" s="196" t="s">
        <v>371</v>
      </c>
      <c r="D8" s="493" t="s">
        <v>415</v>
      </c>
      <c r="E8" s="493" t="s">
        <v>416</v>
      </c>
      <c r="F8" s="493" t="s">
        <v>417</v>
      </c>
      <c r="G8" s="493" t="s">
        <v>418</v>
      </c>
      <c r="H8" s="493" t="s">
        <v>573</v>
      </c>
      <c r="I8" s="347" t="s">
        <v>534</v>
      </c>
      <c r="J8" s="347" t="s">
        <v>535</v>
      </c>
      <c r="K8" s="347" t="s">
        <v>536</v>
      </c>
      <c r="L8" s="347" t="s">
        <v>574</v>
      </c>
    </row>
    <row r="9" spans="1:12" s="205" customFormat="1" ht="14.25" customHeight="1" x14ac:dyDescent="0.15">
      <c r="A9" s="208"/>
      <c r="B9" s="139">
        <v>3</v>
      </c>
      <c r="C9" s="196" t="s">
        <v>372</v>
      </c>
      <c r="D9" s="347" t="s">
        <v>384</v>
      </c>
      <c r="E9" s="347" t="s">
        <v>384</v>
      </c>
      <c r="F9" s="347" t="s">
        <v>384</v>
      </c>
      <c r="G9" s="347" t="s">
        <v>384</v>
      </c>
      <c r="H9" s="347" t="s">
        <v>384</v>
      </c>
      <c r="I9" s="347" t="s">
        <v>384</v>
      </c>
      <c r="J9" s="347" t="s">
        <v>384</v>
      </c>
      <c r="K9" s="347" t="s">
        <v>384</v>
      </c>
      <c r="L9" s="347" t="s">
        <v>384</v>
      </c>
    </row>
    <row r="10" spans="1:12" s="205" customFormat="1" ht="14.25" customHeight="1" x14ac:dyDescent="0.15">
      <c r="A10" s="208"/>
      <c r="B10" s="351"/>
      <c r="C10" s="352" t="s">
        <v>269</v>
      </c>
      <c r="D10" s="353"/>
      <c r="E10" s="353"/>
      <c r="F10" s="353"/>
      <c r="G10" s="353"/>
      <c r="H10" s="353"/>
      <c r="I10" s="353"/>
      <c r="J10" s="353"/>
      <c r="K10" s="353"/>
      <c r="L10" s="353"/>
    </row>
    <row r="11" spans="1:12" s="205" customFormat="1" ht="14.25" customHeight="1" x14ac:dyDescent="0.15">
      <c r="A11" s="208"/>
      <c r="B11" s="139">
        <v>4</v>
      </c>
      <c r="C11" s="196" t="s">
        <v>373</v>
      </c>
      <c r="D11" s="347" t="s">
        <v>419</v>
      </c>
      <c r="E11" s="347" t="s">
        <v>419</v>
      </c>
      <c r="F11" s="347" t="s">
        <v>419</v>
      </c>
      <c r="G11" s="347" t="s">
        <v>419</v>
      </c>
      <c r="H11" s="347" t="s">
        <v>419</v>
      </c>
      <c r="I11" s="347" t="s">
        <v>420</v>
      </c>
      <c r="J11" s="347" t="s">
        <v>420</v>
      </c>
      <c r="K11" s="347" t="s">
        <v>420</v>
      </c>
      <c r="L11" s="347" t="s">
        <v>420</v>
      </c>
    </row>
    <row r="12" spans="1:12" s="205" customFormat="1" ht="14.25" customHeight="1" x14ac:dyDescent="0.15">
      <c r="A12" s="208"/>
      <c r="B12" s="139">
        <v>5</v>
      </c>
      <c r="C12" s="196" t="s">
        <v>374</v>
      </c>
      <c r="D12" s="347" t="s">
        <v>419</v>
      </c>
      <c r="E12" s="347" t="s">
        <v>419</v>
      </c>
      <c r="F12" s="347" t="s">
        <v>419</v>
      </c>
      <c r="G12" s="347" t="s">
        <v>419</v>
      </c>
      <c r="H12" s="347" t="s">
        <v>419</v>
      </c>
      <c r="I12" s="347" t="s">
        <v>420</v>
      </c>
      <c r="J12" s="347" t="s">
        <v>420</v>
      </c>
      <c r="K12" s="347" t="s">
        <v>420</v>
      </c>
      <c r="L12" s="347" t="s">
        <v>420</v>
      </c>
    </row>
    <row r="13" spans="1:12" s="205" customFormat="1" ht="9" x14ac:dyDescent="0.15">
      <c r="A13" s="208"/>
      <c r="B13" s="139">
        <v>6</v>
      </c>
      <c r="C13" s="196" t="s">
        <v>375</v>
      </c>
      <c r="D13" s="347" t="s">
        <v>421</v>
      </c>
      <c r="E13" s="347" t="s">
        <v>421</v>
      </c>
      <c r="F13" s="347" t="s">
        <v>421</v>
      </c>
      <c r="G13" s="347" t="s">
        <v>421</v>
      </c>
      <c r="H13" s="347" t="s">
        <v>421</v>
      </c>
      <c r="I13" s="347" t="s">
        <v>421</v>
      </c>
      <c r="J13" s="347" t="s">
        <v>421</v>
      </c>
      <c r="K13" s="347" t="s">
        <v>421</v>
      </c>
      <c r="L13" s="347" t="s">
        <v>421</v>
      </c>
    </row>
    <row r="14" spans="1:12" s="205" customFormat="1" ht="18" x14ac:dyDescent="0.15">
      <c r="A14" s="208"/>
      <c r="B14" s="139">
        <v>7</v>
      </c>
      <c r="C14" s="196" t="s">
        <v>376</v>
      </c>
      <c r="D14" s="347" t="s">
        <v>325</v>
      </c>
      <c r="E14" s="347" t="s">
        <v>325</v>
      </c>
      <c r="F14" s="347" t="s">
        <v>325</v>
      </c>
      <c r="G14" s="347" t="s">
        <v>325</v>
      </c>
      <c r="H14" s="347" t="s">
        <v>325</v>
      </c>
      <c r="I14" s="347" t="s">
        <v>36</v>
      </c>
      <c r="J14" s="347" t="s">
        <v>36</v>
      </c>
      <c r="K14" s="347" t="s">
        <v>36</v>
      </c>
      <c r="L14" s="347" t="s">
        <v>36</v>
      </c>
    </row>
    <row r="15" spans="1:12" s="205" customFormat="1" ht="14.25" customHeight="1" x14ac:dyDescent="0.15">
      <c r="A15" s="208"/>
      <c r="B15" s="139">
        <v>8</v>
      </c>
      <c r="C15" s="196" t="s">
        <v>381</v>
      </c>
      <c r="D15" s="163">
        <v>300</v>
      </c>
      <c r="E15" s="163">
        <v>180</v>
      </c>
      <c r="F15" s="163">
        <v>250</v>
      </c>
      <c r="G15" s="163">
        <v>100</v>
      </c>
      <c r="H15" s="163">
        <v>350</v>
      </c>
      <c r="I15" s="163">
        <v>250</v>
      </c>
      <c r="J15" s="163">
        <v>475</v>
      </c>
      <c r="K15" s="163">
        <v>400</v>
      </c>
      <c r="L15" s="163">
        <v>300</v>
      </c>
    </row>
    <row r="16" spans="1:12" s="205" customFormat="1" ht="14.25" customHeight="1" x14ac:dyDescent="0.15">
      <c r="A16" s="208"/>
      <c r="B16" s="139">
        <v>9</v>
      </c>
      <c r="C16" s="196" t="s">
        <v>377</v>
      </c>
      <c r="D16" s="163">
        <v>300</v>
      </c>
      <c r="E16" s="163">
        <v>180</v>
      </c>
      <c r="F16" s="163">
        <v>250</v>
      </c>
      <c r="G16" s="163">
        <v>100</v>
      </c>
      <c r="H16" s="163">
        <v>350</v>
      </c>
      <c r="I16" s="163">
        <v>250</v>
      </c>
      <c r="J16" s="163">
        <v>475</v>
      </c>
      <c r="K16" s="163">
        <v>400</v>
      </c>
      <c r="L16" s="163">
        <v>300</v>
      </c>
    </row>
    <row r="17" spans="1:12" s="205" customFormat="1" ht="14.25" customHeight="1" x14ac:dyDescent="0.15">
      <c r="A17" s="208"/>
      <c r="B17" s="139" t="s">
        <v>268</v>
      </c>
      <c r="C17" s="196" t="s">
        <v>382</v>
      </c>
      <c r="D17" s="163">
        <v>100</v>
      </c>
      <c r="E17" s="163">
        <v>100</v>
      </c>
      <c r="F17" s="163">
        <v>100</v>
      </c>
      <c r="G17" s="163">
        <v>100</v>
      </c>
      <c r="H17" s="163">
        <v>100</v>
      </c>
      <c r="I17" s="163">
        <v>100</v>
      </c>
      <c r="J17" s="163">
        <v>100</v>
      </c>
      <c r="K17" s="163">
        <v>100</v>
      </c>
      <c r="L17" s="163">
        <v>100</v>
      </c>
    </row>
    <row r="18" spans="1:12" s="205" customFormat="1" ht="14.25" customHeight="1" x14ac:dyDescent="0.15">
      <c r="A18" s="208"/>
      <c r="B18" s="139" t="s">
        <v>270</v>
      </c>
      <c r="C18" s="196" t="s">
        <v>383</v>
      </c>
      <c r="D18" s="163">
        <v>100</v>
      </c>
      <c r="E18" s="163">
        <v>100</v>
      </c>
      <c r="F18" s="163">
        <v>100</v>
      </c>
      <c r="G18" s="163">
        <v>100</v>
      </c>
      <c r="H18" s="163">
        <v>100</v>
      </c>
      <c r="I18" s="163">
        <v>100</v>
      </c>
      <c r="J18" s="163">
        <v>100</v>
      </c>
      <c r="K18" s="163">
        <v>100</v>
      </c>
      <c r="L18" s="163">
        <v>100</v>
      </c>
    </row>
    <row r="19" spans="1:12" s="205" customFormat="1" ht="18" x14ac:dyDescent="0.15">
      <c r="A19" s="208"/>
      <c r="B19" s="139">
        <v>10</v>
      </c>
      <c r="C19" s="196" t="s">
        <v>271</v>
      </c>
      <c r="D19" s="346" t="s">
        <v>422</v>
      </c>
      <c r="E19" s="346" t="s">
        <v>422</v>
      </c>
      <c r="F19" s="346" t="s">
        <v>422</v>
      </c>
      <c r="G19" s="346" t="s">
        <v>422</v>
      </c>
      <c r="H19" s="346" t="s">
        <v>422</v>
      </c>
      <c r="I19" s="346" t="s">
        <v>423</v>
      </c>
      <c r="J19" s="346" t="s">
        <v>423</v>
      </c>
      <c r="K19" s="346" t="s">
        <v>423</v>
      </c>
      <c r="L19" s="346" t="s">
        <v>423</v>
      </c>
    </row>
    <row r="20" spans="1:12" s="205" customFormat="1" ht="14.25" customHeight="1" x14ac:dyDescent="0.15">
      <c r="A20" s="208"/>
      <c r="B20" s="139">
        <v>11</v>
      </c>
      <c r="C20" s="196" t="s">
        <v>272</v>
      </c>
      <c r="D20" s="348">
        <v>42270</v>
      </c>
      <c r="E20" s="348">
        <v>42276</v>
      </c>
      <c r="F20" s="348">
        <v>42531</v>
      </c>
      <c r="G20" s="348">
        <v>43070</v>
      </c>
      <c r="H20" s="348">
        <v>43585</v>
      </c>
      <c r="I20" s="348">
        <v>43273</v>
      </c>
      <c r="J20" s="348">
        <v>43406</v>
      </c>
      <c r="K20" s="348">
        <v>43381</v>
      </c>
      <c r="L20" s="348">
        <v>43489</v>
      </c>
    </row>
    <row r="21" spans="1:12" s="205" customFormat="1" ht="14.25" customHeight="1" x14ac:dyDescent="0.15">
      <c r="A21" s="208"/>
      <c r="B21" s="139">
        <v>12</v>
      </c>
      <c r="C21" s="196" t="s">
        <v>273</v>
      </c>
      <c r="D21" s="163" t="s">
        <v>378</v>
      </c>
      <c r="E21" s="163" t="s">
        <v>378</v>
      </c>
      <c r="F21" s="163" t="s">
        <v>378</v>
      </c>
      <c r="G21" s="163" t="s">
        <v>378</v>
      </c>
      <c r="H21" s="163" t="s">
        <v>378</v>
      </c>
      <c r="I21" s="163" t="s">
        <v>424</v>
      </c>
      <c r="J21" s="163" t="s">
        <v>424</v>
      </c>
      <c r="K21" s="163" t="s">
        <v>424</v>
      </c>
      <c r="L21" s="163" t="s">
        <v>424</v>
      </c>
    </row>
    <row r="22" spans="1:12" s="205" customFormat="1" ht="14.25" customHeight="1" x14ac:dyDescent="0.15">
      <c r="A22" s="208"/>
      <c r="B22" s="139">
        <v>13</v>
      </c>
      <c r="C22" s="196" t="s">
        <v>274</v>
      </c>
      <c r="D22" s="348" t="s">
        <v>379</v>
      </c>
      <c r="E22" s="348" t="s">
        <v>379</v>
      </c>
      <c r="F22" s="163" t="s">
        <v>379</v>
      </c>
      <c r="G22" s="348" t="s">
        <v>379</v>
      </c>
      <c r="H22" s="348" t="s">
        <v>379</v>
      </c>
      <c r="I22" s="348">
        <v>46926</v>
      </c>
      <c r="J22" s="348">
        <v>47059</v>
      </c>
      <c r="K22" s="348">
        <v>45938</v>
      </c>
      <c r="L22" s="348">
        <v>45315</v>
      </c>
    </row>
    <row r="23" spans="1:12" s="205" customFormat="1" ht="14.25" customHeight="1" x14ac:dyDescent="0.15">
      <c r="A23" s="208"/>
      <c r="B23" s="139">
        <v>14</v>
      </c>
      <c r="C23" s="196" t="s">
        <v>275</v>
      </c>
      <c r="D23" s="163" t="s">
        <v>407</v>
      </c>
      <c r="E23" s="163" t="s">
        <v>407</v>
      </c>
      <c r="F23" s="163" t="s">
        <v>407</v>
      </c>
      <c r="G23" s="163" t="s">
        <v>407</v>
      </c>
      <c r="H23" s="163" t="s">
        <v>407</v>
      </c>
      <c r="I23" s="163" t="s">
        <v>407</v>
      </c>
      <c r="J23" s="163" t="s">
        <v>407</v>
      </c>
      <c r="K23" s="163" t="s">
        <v>407</v>
      </c>
      <c r="L23" s="163" t="s">
        <v>407</v>
      </c>
    </row>
    <row r="24" spans="1:12" s="205" customFormat="1" ht="14.25" customHeight="1" x14ac:dyDescent="0.15">
      <c r="A24" s="208"/>
      <c r="B24" s="449">
        <v>15</v>
      </c>
      <c r="C24" s="448" t="s">
        <v>385</v>
      </c>
      <c r="D24" s="450">
        <v>44097</v>
      </c>
      <c r="E24" s="450">
        <v>44103</v>
      </c>
      <c r="F24" s="450">
        <v>44322</v>
      </c>
      <c r="G24" s="450">
        <v>44896</v>
      </c>
      <c r="H24" s="450">
        <v>45412</v>
      </c>
      <c r="I24" s="450">
        <v>45099</v>
      </c>
      <c r="J24" s="450">
        <v>45232</v>
      </c>
      <c r="K24" s="450">
        <v>47764</v>
      </c>
      <c r="L24" s="450">
        <v>47142</v>
      </c>
    </row>
    <row r="25" spans="1:12" s="205" customFormat="1" ht="14.25" customHeight="1" x14ac:dyDescent="0.15">
      <c r="A25" s="208"/>
      <c r="B25" s="139">
        <v>16</v>
      </c>
      <c r="C25" s="196" t="s">
        <v>386</v>
      </c>
      <c r="D25" s="163" t="s">
        <v>192</v>
      </c>
      <c r="E25" s="163" t="s">
        <v>192</v>
      </c>
      <c r="F25" s="163" t="s">
        <v>192</v>
      </c>
      <c r="G25" s="163" t="s">
        <v>192</v>
      </c>
      <c r="H25" s="163" t="s">
        <v>192</v>
      </c>
      <c r="I25" s="163" t="s">
        <v>192</v>
      </c>
      <c r="J25" s="163" t="s">
        <v>192</v>
      </c>
      <c r="K25" s="163" t="s">
        <v>192</v>
      </c>
      <c r="L25" s="163" t="s">
        <v>192</v>
      </c>
    </row>
    <row r="26" spans="1:12" s="205" customFormat="1" ht="14.25" customHeight="1" x14ac:dyDescent="0.15">
      <c r="A26" s="208"/>
      <c r="B26" s="351"/>
      <c r="C26" s="352" t="s">
        <v>388</v>
      </c>
      <c r="D26" s="354"/>
      <c r="E26" s="354"/>
      <c r="F26" s="354"/>
      <c r="G26" s="354"/>
      <c r="H26" s="354"/>
      <c r="I26" s="354"/>
      <c r="J26" s="354"/>
      <c r="K26" s="354"/>
      <c r="L26" s="354"/>
    </row>
    <row r="27" spans="1:12" s="205" customFormat="1" ht="14.25" customHeight="1" x14ac:dyDescent="0.15">
      <c r="A27" s="208"/>
      <c r="B27" s="139">
        <v>17</v>
      </c>
      <c r="C27" s="196" t="s">
        <v>389</v>
      </c>
      <c r="D27" s="163" t="s">
        <v>425</v>
      </c>
      <c r="E27" s="163" t="s">
        <v>425</v>
      </c>
      <c r="F27" s="163" t="s">
        <v>425</v>
      </c>
      <c r="G27" s="163" t="s">
        <v>425</v>
      </c>
      <c r="H27" s="163" t="s">
        <v>425</v>
      </c>
      <c r="I27" s="163" t="s">
        <v>425</v>
      </c>
      <c r="J27" s="163" t="s">
        <v>425</v>
      </c>
      <c r="K27" s="163" t="s">
        <v>425</v>
      </c>
      <c r="L27" s="163" t="s">
        <v>425</v>
      </c>
    </row>
    <row r="28" spans="1:12" s="205" customFormat="1" ht="18" x14ac:dyDescent="0.15">
      <c r="A28" s="208"/>
      <c r="B28" s="139">
        <v>18</v>
      </c>
      <c r="C28" s="196" t="s">
        <v>390</v>
      </c>
      <c r="D28" s="346" t="s">
        <v>575</v>
      </c>
      <c r="E28" s="346" t="s">
        <v>575</v>
      </c>
      <c r="F28" s="346" t="s">
        <v>575</v>
      </c>
      <c r="G28" s="346" t="s">
        <v>576</v>
      </c>
      <c r="H28" s="346" t="s">
        <v>580</v>
      </c>
      <c r="I28" s="346" t="s">
        <v>577</v>
      </c>
      <c r="J28" s="346" t="s">
        <v>578</v>
      </c>
      <c r="K28" s="346" t="s">
        <v>579</v>
      </c>
      <c r="L28" s="346" t="s">
        <v>581</v>
      </c>
    </row>
    <row r="29" spans="1:12" s="205" customFormat="1" ht="14.25" customHeight="1" x14ac:dyDescent="0.15">
      <c r="A29" s="208"/>
      <c r="B29" s="139">
        <v>19</v>
      </c>
      <c r="C29" s="196" t="s">
        <v>391</v>
      </c>
      <c r="D29" s="163" t="s">
        <v>380</v>
      </c>
      <c r="E29" s="163" t="s">
        <v>380</v>
      </c>
      <c r="F29" s="163" t="s">
        <v>380</v>
      </c>
      <c r="G29" s="163" t="s">
        <v>380</v>
      </c>
      <c r="H29" s="163" t="s">
        <v>380</v>
      </c>
      <c r="I29" s="163" t="s">
        <v>380</v>
      </c>
      <c r="J29" s="163" t="s">
        <v>380</v>
      </c>
      <c r="K29" s="163" t="s">
        <v>380</v>
      </c>
      <c r="L29" s="163" t="s">
        <v>380</v>
      </c>
    </row>
    <row r="30" spans="1:12" s="205" customFormat="1" ht="14.25" customHeight="1" x14ac:dyDescent="0.15">
      <c r="A30" s="208"/>
      <c r="B30" s="139" t="s">
        <v>167</v>
      </c>
      <c r="C30" s="196" t="s">
        <v>392</v>
      </c>
      <c r="D30" s="163" t="s">
        <v>427</v>
      </c>
      <c r="E30" s="163" t="s">
        <v>427</v>
      </c>
      <c r="F30" s="163" t="s">
        <v>427</v>
      </c>
      <c r="G30" s="163" t="s">
        <v>427</v>
      </c>
      <c r="H30" s="163" t="s">
        <v>427</v>
      </c>
      <c r="I30" s="163" t="s">
        <v>426</v>
      </c>
      <c r="J30" s="163" t="s">
        <v>426</v>
      </c>
      <c r="K30" s="163" t="s">
        <v>426</v>
      </c>
      <c r="L30" s="163" t="s">
        <v>426</v>
      </c>
    </row>
    <row r="31" spans="1:12" s="205" customFormat="1" ht="14.25" customHeight="1" x14ac:dyDescent="0.15">
      <c r="A31" s="208"/>
      <c r="B31" s="139" t="s">
        <v>168</v>
      </c>
      <c r="C31" s="196" t="s">
        <v>393</v>
      </c>
      <c r="D31" s="163" t="s">
        <v>427</v>
      </c>
      <c r="E31" s="163" t="s">
        <v>427</v>
      </c>
      <c r="F31" s="163" t="s">
        <v>427</v>
      </c>
      <c r="G31" s="163" t="s">
        <v>427</v>
      </c>
      <c r="H31" s="163" t="s">
        <v>427</v>
      </c>
      <c r="I31" s="163" t="s">
        <v>426</v>
      </c>
      <c r="J31" s="163" t="s">
        <v>426</v>
      </c>
      <c r="K31" s="163" t="s">
        <v>426</v>
      </c>
      <c r="L31" s="163" t="s">
        <v>426</v>
      </c>
    </row>
    <row r="32" spans="1:12" s="205" customFormat="1" ht="14.25" customHeight="1" x14ac:dyDescent="0.15">
      <c r="A32" s="208"/>
      <c r="B32" s="139">
        <v>21</v>
      </c>
      <c r="C32" s="196" t="s">
        <v>394</v>
      </c>
      <c r="D32" s="163" t="s">
        <v>380</v>
      </c>
      <c r="E32" s="163" t="s">
        <v>380</v>
      </c>
      <c r="F32" s="163" t="s">
        <v>380</v>
      </c>
      <c r="G32" s="163" t="s">
        <v>380</v>
      </c>
      <c r="H32" s="163" t="s">
        <v>380</v>
      </c>
      <c r="I32" s="163" t="s">
        <v>407</v>
      </c>
      <c r="J32" s="163" t="s">
        <v>407</v>
      </c>
      <c r="K32" s="163" t="s">
        <v>407</v>
      </c>
      <c r="L32" s="163" t="s">
        <v>407</v>
      </c>
    </row>
    <row r="33" spans="1:12" s="205" customFormat="1" ht="14.25" customHeight="1" x14ac:dyDescent="0.15">
      <c r="A33" s="208"/>
      <c r="B33" s="139">
        <v>22</v>
      </c>
      <c r="C33" s="196" t="s">
        <v>276</v>
      </c>
      <c r="D33" s="163" t="s">
        <v>429</v>
      </c>
      <c r="E33" s="163" t="s">
        <v>429</v>
      </c>
      <c r="F33" s="163" t="s">
        <v>429</v>
      </c>
      <c r="G33" s="163" t="s">
        <v>429</v>
      </c>
      <c r="H33" s="163" t="s">
        <v>429</v>
      </c>
      <c r="I33" s="163" t="s">
        <v>428</v>
      </c>
      <c r="J33" s="163" t="s">
        <v>428</v>
      </c>
      <c r="K33" s="163" t="s">
        <v>428</v>
      </c>
      <c r="L33" s="163" t="s">
        <v>428</v>
      </c>
    </row>
    <row r="34" spans="1:12" s="205" customFormat="1" ht="14.25" customHeight="1" x14ac:dyDescent="0.15">
      <c r="A34" s="208"/>
      <c r="B34" s="351"/>
      <c r="C34" s="352" t="s">
        <v>387</v>
      </c>
      <c r="D34" s="355"/>
      <c r="E34" s="355"/>
      <c r="F34" s="355"/>
      <c r="G34" s="355"/>
      <c r="H34" s="355"/>
      <c r="I34" s="355"/>
      <c r="J34" s="355"/>
      <c r="K34" s="355"/>
      <c r="L34" s="355"/>
    </row>
    <row r="35" spans="1:12" s="205" customFormat="1" ht="14.25" customHeight="1" x14ac:dyDescent="0.15">
      <c r="A35" s="208"/>
      <c r="B35" s="139">
        <v>23</v>
      </c>
      <c r="C35" s="196" t="s">
        <v>405</v>
      </c>
      <c r="D35" s="349" t="s">
        <v>407</v>
      </c>
      <c r="E35" s="349" t="s">
        <v>407</v>
      </c>
      <c r="F35" s="349" t="s">
        <v>407</v>
      </c>
      <c r="G35" s="349" t="s">
        <v>407</v>
      </c>
      <c r="H35" s="349" t="s">
        <v>407</v>
      </c>
      <c r="I35" s="349" t="s">
        <v>406</v>
      </c>
      <c r="J35" s="349" t="s">
        <v>406</v>
      </c>
      <c r="K35" s="349" t="s">
        <v>406</v>
      </c>
      <c r="L35" s="349" t="s">
        <v>406</v>
      </c>
    </row>
    <row r="36" spans="1:12" s="205" customFormat="1" ht="163.5" customHeight="1" x14ac:dyDescent="0.15">
      <c r="A36" s="208"/>
      <c r="B36" s="139">
        <v>24</v>
      </c>
      <c r="C36" s="196" t="s">
        <v>277</v>
      </c>
      <c r="D36" s="347" t="s">
        <v>408</v>
      </c>
      <c r="E36" s="347" t="s">
        <v>408</v>
      </c>
      <c r="F36" s="347" t="s">
        <v>408</v>
      </c>
      <c r="G36" s="347" t="s">
        <v>408</v>
      </c>
      <c r="H36" s="347" t="s">
        <v>408</v>
      </c>
      <c r="I36" s="347" t="s">
        <v>318</v>
      </c>
      <c r="J36" s="347" t="s">
        <v>318</v>
      </c>
      <c r="K36" s="347" t="s">
        <v>318</v>
      </c>
      <c r="L36" s="347" t="s">
        <v>318</v>
      </c>
    </row>
    <row r="37" spans="1:12" s="205" customFormat="1" ht="14.25" customHeight="1" x14ac:dyDescent="0.15">
      <c r="A37" s="208"/>
      <c r="B37" s="139">
        <v>25</v>
      </c>
      <c r="C37" s="196" t="s">
        <v>395</v>
      </c>
      <c r="D37" s="347" t="s">
        <v>409</v>
      </c>
      <c r="E37" s="347" t="s">
        <v>409</v>
      </c>
      <c r="F37" s="347" t="s">
        <v>409</v>
      </c>
      <c r="G37" s="347" t="s">
        <v>409</v>
      </c>
      <c r="H37" s="347" t="s">
        <v>409</v>
      </c>
      <c r="I37" s="347" t="s">
        <v>318</v>
      </c>
      <c r="J37" s="347" t="s">
        <v>318</v>
      </c>
      <c r="K37" s="347" t="s">
        <v>318</v>
      </c>
      <c r="L37" s="347" t="s">
        <v>318</v>
      </c>
    </row>
    <row r="38" spans="1:12" s="205" customFormat="1" ht="14.25" customHeight="1" x14ac:dyDescent="0.15">
      <c r="A38" s="208"/>
      <c r="B38" s="139">
        <v>26</v>
      </c>
      <c r="C38" s="196" t="s">
        <v>396</v>
      </c>
      <c r="D38" s="347" t="s">
        <v>409</v>
      </c>
      <c r="E38" s="347" t="s">
        <v>409</v>
      </c>
      <c r="F38" s="347" t="s">
        <v>409</v>
      </c>
      <c r="G38" s="347" t="s">
        <v>409</v>
      </c>
      <c r="H38" s="347" t="s">
        <v>409</v>
      </c>
      <c r="I38" s="347" t="s">
        <v>318</v>
      </c>
      <c r="J38" s="347" t="s">
        <v>318</v>
      </c>
      <c r="K38" s="347" t="s">
        <v>318</v>
      </c>
      <c r="L38" s="347" t="s">
        <v>318</v>
      </c>
    </row>
    <row r="39" spans="1:12" s="205" customFormat="1" ht="14.25" customHeight="1" x14ac:dyDescent="0.15">
      <c r="A39" s="208"/>
      <c r="B39" s="139">
        <v>27</v>
      </c>
      <c r="C39" s="196" t="s">
        <v>397</v>
      </c>
      <c r="D39" s="347" t="s">
        <v>409</v>
      </c>
      <c r="E39" s="347" t="s">
        <v>409</v>
      </c>
      <c r="F39" s="347" t="s">
        <v>409</v>
      </c>
      <c r="G39" s="347" t="s">
        <v>409</v>
      </c>
      <c r="H39" s="347" t="s">
        <v>409</v>
      </c>
      <c r="I39" s="347" t="s">
        <v>318</v>
      </c>
      <c r="J39" s="347" t="s">
        <v>318</v>
      </c>
      <c r="K39" s="347" t="s">
        <v>318</v>
      </c>
      <c r="L39" s="347" t="s">
        <v>318</v>
      </c>
    </row>
    <row r="40" spans="1:12" s="205" customFormat="1" ht="14.25" customHeight="1" x14ac:dyDescent="0.15">
      <c r="A40" s="208"/>
      <c r="B40" s="139">
        <v>28</v>
      </c>
      <c r="C40" s="196" t="s">
        <v>398</v>
      </c>
      <c r="D40" s="347" t="s">
        <v>409</v>
      </c>
      <c r="E40" s="347" t="s">
        <v>409</v>
      </c>
      <c r="F40" s="347" t="s">
        <v>409</v>
      </c>
      <c r="G40" s="347" t="s">
        <v>409</v>
      </c>
      <c r="H40" s="347" t="s">
        <v>409</v>
      </c>
      <c r="I40" s="347" t="s">
        <v>318</v>
      </c>
      <c r="J40" s="347" t="s">
        <v>318</v>
      </c>
      <c r="K40" s="347" t="s">
        <v>318</v>
      </c>
      <c r="L40" s="347" t="s">
        <v>318</v>
      </c>
    </row>
    <row r="41" spans="1:12" s="205" customFormat="1" ht="14.25" customHeight="1" x14ac:dyDescent="0.15">
      <c r="A41" s="208"/>
      <c r="B41" s="139">
        <v>29</v>
      </c>
      <c r="C41" s="196" t="s">
        <v>399</v>
      </c>
      <c r="D41" s="347" t="s">
        <v>409</v>
      </c>
      <c r="E41" s="347" t="s">
        <v>409</v>
      </c>
      <c r="F41" s="347" t="s">
        <v>409</v>
      </c>
      <c r="G41" s="347" t="s">
        <v>409</v>
      </c>
      <c r="H41" s="347" t="s">
        <v>409</v>
      </c>
      <c r="I41" s="347" t="s">
        <v>318</v>
      </c>
      <c r="J41" s="347" t="s">
        <v>318</v>
      </c>
      <c r="K41" s="347" t="s">
        <v>318</v>
      </c>
      <c r="L41" s="347" t="s">
        <v>318</v>
      </c>
    </row>
    <row r="42" spans="1:12" s="205" customFormat="1" ht="215.25" customHeight="1" x14ac:dyDescent="0.15">
      <c r="A42" s="208"/>
      <c r="B42" s="139">
        <v>30</v>
      </c>
      <c r="C42" s="82" t="s">
        <v>400</v>
      </c>
      <c r="D42" s="347" t="s">
        <v>410</v>
      </c>
      <c r="E42" s="347" t="s">
        <v>410</v>
      </c>
      <c r="F42" s="347" t="s">
        <v>410</v>
      </c>
      <c r="G42" s="347" t="s">
        <v>410</v>
      </c>
      <c r="H42" s="347" t="s">
        <v>410</v>
      </c>
      <c r="I42" s="347" t="s">
        <v>318</v>
      </c>
      <c r="J42" s="347" t="s">
        <v>318</v>
      </c>
      <c r="K42" s="347" t="s">
        <v>318</v>
      </c>
      <c r="L42" s="347" t="s">
        <v>318</v>
      </c>
    </row>
    <row r="43" spans="1:12" s="205" customFormat="1" ht="45" x14ac:dyDescent="0.15">
      <c r="A43" s="208"/>
      <c r="B43" s="139">
        <v>31</v>
      </c>
      <c r="C43" s="196" t="s">
        <v>278</v>
      </c>
      <c r="D43" s="347" t="s">
        <v>411</v>
      </c>
      <c r="E43" s="347" t="s">
        <v>411</v>
      </c>
      <c r="F43" s="347" t="s">
        <v>411</v>
      </c>
      <c r="G43" s="347" t="s">
        <v>411</v>
      </c>
      <c r="H43" s="347" t="s">
        <v>411</v>
      </c>
      <c r="I43" s="347" t="s">
        <v>318</v>
      </c>
      <c r="J43" s="347" t="s">
        <v>318</v>
      </c>
      <c r="K43" s="347" t="s">
        <v>318</v>
      </c>
      <c r="L43" s="347" t="s">
        <v>318</v>
      </c>
    </row>
    <row r="44" spans="1:12" s="205" customFormat="1" ht="173.25" customHeight="1" x14ac:dyDescent="0.15">
      <c r="A44" s="208"/>
      <c r="B44" s="139">
        <v>32</v>
      </c>
      <c r="C44" s="196" t="s">
        <v>279</v>
      </c>
      <c r="D44" s="347" t="s">
        <v>412</v>
      </c>
      <c r="E44" s="347" t="s">
        <v>412</v>
      </c>
      <c r="F44" s="347" t="s">
        <v>412</v>
      </c>
      <c r="G44" s="347" t="s">
        <v>412</v>
      </c>
      <c r="H44" s="347" t="s">
        <v>412</v>
      </c>
      <c r="I44" s="347" t="s">
        <v>318</v>
      </c>
      <c r="J44" s="347" t="s">
        <v>318</v>
      </c>
      <c r="K44" s="347" t="s">
        <v>318</v>
      </c>
      <c r="L44" s="347" t="s">
        <v>318</v>
      </c>
    </row>
    <row r="45" spans="1:12" s="205" customFormat="1" ht="14.25" customHeight="1" x14ac:dyDescent="0.15">
      <c r="A45" s="208"/>
      <c r="B45" s="139">
        <v>33</v>
      </c>
      <c r="C45" s="196" t="s">
        <v>401</v>
      </c>
      <c r="D45" s="347" t="s">
        <v>413</v>
      </c>
      <c r="E45" s="347" t="s">
        <v>413</v>
      </c>
      <c r="F45" s="347" t="s">
        <v>413</v>
      </c>
      <c r="G45" s="347" t="s">
        <v>413</v>
      </c>
      <c r="H45" s="347" t="s">
        <v>413</v>
      </c>
      <c r="I45" s="347" t="s">
        <v>318</v>
      </c>
      <c r="J45" s="347" t="s">
        <v>318</v>
      </c>
      <c r="K45" s="347" t="s">
        <v>318</v>
      </c>
      <c r="L45" s="347" t="s">
        <v>318</v>
      </c>
    </row>
    <row r="46" spans="1:12" s="205" customFormat="1" ht="81" x14ac:dyDescent="0.15">
      <c r="A46" s="208"/>
      <c r="B46" s="139">
        <v>34</v>
      </c>
      <c r="C46" s="82" t="s">
        <v>402</v>
      </c>
      <c r="D46" s="347" t="s">
        <v>414</v>
      </c>
      <c r="E46" s="347" t="s">
        <v>414</v>
      </c>
      <c r="F46" s="347" t="s">
        <v>414</v>
      </c>
      <c r="G46" s="347" t="s">
        <v>414</v>
      </c>
      <c r="H46" s="347" t="s">
        <v>414</v>
      </c>
      <c r="I46" s="347" t="s">
        <v>318</v>
      </c>
      <c r="J46" s="347" t="s">
        <v>318</v>
      </c>
      <c r="K46" s="347"/>
      <c r="L46" s="347" t="s">
        <v>318</v>
      </c>
    </row>
    <row r="47" spans="1:12" s="205" customFormat="1" ht="18" x14ac:dyDescent="0.15">
      <c r="A47" s="208"/>
      <c r="B47" s="139">
        <v>35</v>
      </c>
      <c r="C47" s="196" t="s">
        <v>403</v>
      </c>
      <c r="D47" s="347" t="s">
        <v>36</v>
      </c>
      <c r="E47" s="347" t="s">
        <v>36</v>
      </c>
      <c r="F47" s="347" t="s">
        <v>36</v>
      </c>
      <c r="G47" s="347" t="s">
        <v>36</v>
      </c>
      <c r="H47" s="347" t="s">
        <v>36</v>
      </c>
      <c r="I47" s="347" t="s">
        <v>582</v>
      </c>
      <c r="J47" s="347" t="s">
        <v>582</v>
      </c>
      <c r="K47" s="347" t="s">
        <v>582</v>
      </c>
      <c r="L47" s="347" t="s">
        <v>582</v>
      </c>
    </row>
    <row r="48" spans="1:12" s="205" customFormat="1" ht="14.25" customHeight="1" x14ac:dyDescent="0.15">
      <c r="A48" s="208"/>
      <c r="B48" s="139">
        <v>36</v>
      </c>
      <c r="C48" s="196" t="s">
        <v>280</v>
      </c>
      <c r="D48" s="347" t="s">
        <v>318</v>
      </c>
      <c r="E48" s="347" t="s">
        <v>318</v>
      </c>
      <c r="F48" s="347" t="s">
        <v>318</v>
      </c>
      <c r="G48" s="347" t="s">
        <v>318</v>
      </c>
      <c r="H48" s="347" t="s">
        <v>318</v>
      </c>
      <c r="I48" s="347" t="s">
        <v>318</v>
      </c>
      <c r="J48" s="347" t="s">
        <v>318</v>
      </c>
      <c r="K48" s="347" t="s">
        <v>318</v>
      </c>
      <c r="L48" s="347" t="s">
        <v>318</v>
      </c>
    </row>
    <row r="49" spans="1:12" s="205" customFormat="1" ht="14.25" customHeight="1" thickBot="1" x14ac:dyDescent="0.2">
      <c r="A49" s="208"/>
      <c r="B49" s="179">
        <v>37</v>
      </c>
      <c r="C49" s="199" t="s">
        <v>404</v>
      </c>
      <c r="D49" s="350" t="s">
        <v>318</v>
      </c>
      <c r="E49" s="350" t="s">
        <v>318</v>
      </c>
      <c r="F49" s="350" t="s">
        <v>318</v>
      </c>
      <c r="G49" s="350" t="s">
        <v>318</v>
      </c>
      <c r="H49" s="350" t="s">
        <v>318</v>
      </c>
      <c r="I49" s="350" t="s">
        <v>318</v>
      </c>
      <c r="J49" s="350" t="s">
        <v>318</v>
      </c>
      <c r="K49" s="350" t="s">
        <v>318</v>
      </c>
      <c r="L49" s="350" t="s">
        <v>318</v>
      </c>
    </row>
    <row r="50" spans="1:12" s="205" customFormat="1" ht="15" customHeight="1" x14ac:dyDescent="0.15">
      <c r="A50" s="208"/>
      <c r="B50" s="219"/>
      <c r="C50" s="48"/>
      <c r="D50" s="220"/>
      <c r="E50" s="220"/>
      <c r="L50" s="220"/>
    </row>
    <row r="51" spans="1:12" s="205" customFormat="1" ht="15" customHeight="1" x14ac:dyDescent="0.15">
      <c r="A51" s="208"/>
      <c r="B51" s="209"/>
      <c r="C51" s="203"/>
      <c r="D51" s="204"/>
      <c r="E51" s="204"/>
      <c r="L51" s="204"/>
    </row>
    <row r="52" spans="1:12" s="205" customFormat="1" ht="15" customHeight="1" x14ac:dyDescent="0.15">
      <c r="A52" s="208"/>
      <c r="B52" s="209"/>
      <c r="C52" s="203"/>
      <c r="D52" s="204"/>
      <c r="E52" s="204"/>
      <c r="L52" s="204"/>
    </row>
    <row r="53" spans="1:12" s="205" customFormat="1" ht="15" customHeight="1" x14ac:dyDescent="0.15">
      <c r="A53" s="208"/>
      <c r="B53" s="209"/>
      <c r="C53" s="203"/>
      <c r="D53" s="204"/>
      <c r="E53" s="204"/>
      <c r="L53" s="204"/>
    </row>
    <row r="54" spans="1:12" s="205" customFormat="1" ht="15" customHeight="1" x14ac:dyDescent="0.15">
      <c r="A54" s="208"/>
      <c r="B54" s="209"/>
      <c r="C54" s="203"/>
      <c r="D54" s="204"/>
      <c r="E54" s="204"/>
      <c r="L54" s="204"/>
    </row>
    <row r="55" spans="1:12" s="205" customFormat="1" ht="15" customHeight="1" x14ac:dyDescent="0.15">
      <c r="A55" s="208"/>
      <c r="B55" s="209"/>
      <c r="C55" s="203"/>
      <c r="D55" s="204"/>
      <c r="E55" s="204"/>
      <c r="L55" s="204"/>
    </row>
    <row r="56" spans="1:12" s="205" customFormat="1" ht="15" customHeight="1" x14ac:dyDescent="0.15">
      <c r="A56" s="208"/>
      <c r="B56" s="209"/>
      <c r="C56" s="203"/>
      <c r="D56" s="204"/>
      <c r="E56" s="204"/>
      <c r="L56" s="204"/>
    </row>
    <row r="57" spans="1:12" s="205" customFormat="1" ht="15" customHeight="1" x14ac:dyDescent="0.15">
      <c r="A57" s="208"/>
      <c r="B57" s="209"/>
      <c r="C57" s="203"/>
      <c r="D57" s="204"/>
      <c r="E57" s="204"/>
      <c r="L57" s="204"/>
    </row>
    <row r="58" spans="1:12" s="206" customFormat="1" ht="15" customHeight="1" x14ac:dyDescent="0.15">
      <c r="B58" s="207"/>
      <c r="C58" s="203"/>
      <c r="D58" s="203"/>
      <c r="E58" s="203"/>
      <c r="L58" s="203"/>
    </row>
    <row r="59" spans="1:12" s="206" customFormat="1" ht="15" customHeight="1" x14ac:dyDescent="0.15">
      <c r="B59" s="207"/>
      <c r="C59" s="203"/>
      <c r="D59" s="203"/>
      <c r="E59" s="203"/>
      <c r="L59" s="203"/>
    </row>
    <row r="60" spans="1:12" s="206" customFormat="1" ht="15" customHeight="1" x14ac:dyDescent="0.15">
      <c r="B60" s="207"/>
      <c r="C60" s="203"/>
      <c r="D60" s="203"/>
      <c r="E60" s="203"/>
      <c r="L60" s="203"/>
    </row>
    <row r="61" spans="1:12" s="206" customFormat="1" ht="15" customHeight="1" x14ac:dyDescent="0.15">
      <c r="B61" s="207"/>
      <c r="C61" s="203"/>
      <c r="D61" s="203"/>
      <c r="E61" s="203"/>
      <c r="L61" s="203"/>
    </row>
    <row r="62" spans="1:12" s="206" customFormat="1" ht="15" customHeight="1" x14ac:dyDescent="0.15">
      <c r="B62" s="207"/>
      <c r="C62" s="203"/>
      <c r="D62" s="203"/>
      <c r="E62" s="203"/>
      <c r="L62" s="203"/>
    </row>
    <row r="63" spans="1:12" s="206" customFormat="1" ht="15" customHeight="1" x14ac:dyDescent="0.15">
      <c r="B63" s="207"/>
      <c r="C63" s="203"/>
      <c r="D63" s="203"/>
      <c r="E63" s="203"/>
      <c r="L63" s="203"/>
    </row>
    <row r="64" spans="1:12" s="206" customFormat="1" ht="15" customHeight="1" x14ac:dyDescent="0.15">
      <c r="B64" s="207"/>
      <c r="C64" s="203"/>
      <c r="D64" s="203"/>
      <c r="E64" s="203"/>
      <c r="L64" s="203"/>
    </row>
    <row r="65" spans="1:12" s="206" customFormat="1" ht="15" customHeight="1" x14ac:dyDescent="0.15">
      <c r="B65" s="207"/>
      <c r="C65" s="203"/>
      <c r="D65" s="203"/>
      <c r="E65" s="203"/>
      <c r="L65" s="203"/>
    </row>
    <row r="66" spans="1:12" s="206" customFormat="1" ht="15" customHeight="1" x14ac:dyDescent="0.15">
      <c r="B66" s="207"/>
      <c r="C66" s="203"/>
      <c r="D66" s="203"/>
      <c r="E66" s="203"/>
      <c r="L66" s="203"/>
    </row>
    <row r="67" spans="1:12" s="201" customFormat="1" ht="15" customHeight="1" x14ac:dyDescent="0.2">
      <c r="A67" s="202"/>
      <c r="B67" s="207"/>
      <c r="C67" s="203"/>
      <c r="D67" s="203"/>
      <c r="E67" s="203"/>
      <c r="L67" s="203"/>
    </row>
    <row r="68" spans="1:12" ht="15" customHeight="1" x14ac:dyDescent="0.2">
      <c r="A68" s="173"/>
      <c r="B68" s="207"/>
      <c r="C68" s="203"/>
      <c r="D68" s="203"/>
      <c r="E68" s="203"/>
      <c r="L68" s="203"/>
    </row>
  </sheetData>
  <pageMargins left="0.7" right="0.7" top="0.75" bottom="0.75" header="0.3" footer="0.3"/>
  <pageSetup paperSize="9" scale="26" orientation="portrait" verticalDpi="14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tabColor rgb="FF92D050"/>
    <pageSetUpPr fitToPage="1"/>
  </sheetPr>
  <dimension ref="A1:I22"/>
  <sheetViews>
    <sheetView zoomScale="140" zoomScaleNormal="140" workbookViewId="0">
      <selection activeCell="E15" sqref="E15"/>
    </sheetView>
  </sheetViews>
  <sheetFormatPr baseColWidth="10" defaultColWidth="11.42578125" defaultRowHeight="14.25" x14ac:dyDescent="0.2"/>
  <cols>
    <col min="1" max="2" width="4.28515625" style="25" customWidth="1"/>
    <col min="3" max="3" width="2.140625" style="25" customWidth="1"/>
    <col min="4" max="4" width="52.28515625" style="25" customWidth="1"/>
    <col min="5" max="7" width="14.28515625" style="25" customWidth="1"/>
    <col min="8" max="16384" width="11.42578125" style="25"/>
  </cols>
  <sheetData>
    <row r="1" spans="1:7" ht="18.75" customHeight="1" x14ac:dyDescent="0.2"/>
    <row r="2" spans="1:7" ht="18.75" customHeight="1" x14ac:dyDescent="0.2">
      <c r="A2" s="26" t="s">
        <v>0</v>
      </c>
      <c r="B2" s="27"/>
      <c r="C2" s="27"/>
      <c r="D2" s="27"/>
      <c r="E2" s="28"/>
      <c r="F2" s="28"/>
      <c r="G2" s="28"/>
    </row>
    <row r="3" spans="1:7" ht="14.25" customHeight="1" x14ac:dyDescent="0.2">
      <c r="A3" s="26"/>
      <c r="B3" s="27"/>
      <c r="C3" s="27"/>
      <c r="D3" s="27"/>
      <c r="E3" s="28"/>
      <c r="F3" s="28"/>
      <c r="G3" s="28"/>
    </row>
    <row r="4" spans="1:7" ht="14.25" customHeight="1" x14ac:dyDescent="0.2">
      <c r="A4" s="26"/>
      <c r="B4" s="29" t="s">
        <v>453</v>
      </c>
      <c r="C4" s="29"/>
      <c r="D4" s="30"/>
      <c r="E4" s="28"/>
      <c r="F4" s="28"/>
      <c r="G4" s="28"/>
    </row>
    <row r="5" spans="1:7" ht="14.25" customHeight="1" thickBot="1" x14ac:dyDescent="0.25">
      <c r="A5" s="26"/>
      <c r="B5" s="27"/>
      <c r="C5" s="27"/>
      <c r="D5" s="27"/>
      <c r="E5" s="28"/>
      <c r="F5" s="28"/>
      <c r="G5" s="28"/>
    </row>
    <row r="6" spans="1:7" ht="14.25" customHeight="1" x14ac:dyDescent="0.2">
      <c r="B6" s="31"/>
      <c r="C6" s="31"/>
      <c r="D6" s="31"/>
      <c r="E6" s="39" t="s">
        <v>17</v>
      </c>
      <c r="F6" s="40" t="s">
        <v>18</v>
      </c>
      <c r="G6" s="53" t="s">
        <v>19</v>
      </c>
    </row>
    <row r="7" spans="1:7" ht="18" x14ac:dyDescent="0.2">
      <c r="B7" s="35"/>
      <c r="C7" s="35"/>
      <c r="D7" s="47"/>
      <c r="E7" s="532" t="s">
        <v>166</v>
      </c>
      <c r="F7" s="533"/>
      <c r="G7" s="54" t="s">
        <v>430</v>
      </c>
    </row>
    <row r="8" spans="1:7" ht="14.25" customHeight="1" thickBot="1" x14ac:dyDescent="0.25">
      <c r="B8" s="35"/>
      <c r="C8" s="35"/>
      <c r="D8" s="35"/>
      <c r="E8" s="356">
        <v>44012</v>
      </c>
      <c r="F8" s="357">
        <v>43646</v>
      </c>
      <c r="G8" s="358">
        <v>44012</v>
      </c>
    </row>
    <row r="9" spans="1:7" ht="14.25" customHeight="1" x14ac:dyDescent="0.2">
      <c r="B9" s="84">
        <v>1</v>
      </c>
      <c r="C9" s="85" t="s">
        <v>21</v>
      </c>
      <c r="D9" s="454"/>
      <c r="E9" s="455">
        <f>E10+E12</f>
        <v>44944.439097999995</v>
      </c>
      <c r="F9" s="455">
        <f>F10+F12</f>
        <v>42527.633758000004</v>
      </c>
      <c r="G9" s="456">
        <f>E9*0.08</f>
        <v>3595.5551278399998</v>
      </c>
    </row>
    <row r="10" spans="1:7" ht="14.25" customHeight="1" x14ac:dyDescent="0.2">
      <c r="B10" s="81">
        <v>2</v>
      </c>
      <c r="C10" s="82"/>
      <c r="D10" s="457" t="s">
        <v>22</v>
      </c>
      <c r="E10" s="458">
        <f>7447.676-E15-E19</f>
        <v>4004.5418820000004</v>
      </c>
      <c r="F10" s="458">
        <f>5929.044138-F15</f>
        <v>3444.3407930000003</v>
      </c>
      <c r="G10" s="459">
        <f>E10*0.08</f>
        <v>320.36335056000001</v>
      </c>
    </row>
    <row r="11" spans="1:7" ht="14.25" customHeight="1" x14ac:dyDescent="0.2">
      <c r="B11" s="81">
        <v>3</v>
      </c>
      <c r="C11" s="82"/>
      <c r="D11" s="460" t="s">
        <v>537</v>
      </c>
      <c r="E11" s="458"/>
      <c r="F11" s="458">
        <v>0</v>
      </c>
      <c r="G11" s="459">
        <v>0</v>
      </c>
    </row>
    <row r="12" spans="1:7" ht="14.25" customHeight="1" x14ac:dyDescent="0.2">
      <c r="B12" s="81">
        <v>4</v>
      </c>
      <c r="C12" s="82"/>
      <c r="D12" s="460" t="s">
        <v>23</v>
      </c>
      <c r="E12" s="458">
        <v>40939.897215999998</v>
      </c>
      <c r="F12" s="458">
        <v>39083.292965000001</v>
      </c>
      <c r="G12" s="459">
        <f>E12*0.08</f>
        <v>3275.1917772799998</v>
      </c>
    </row>
    <row r="13" spans="1:7" ht="14.25" customHeight="1" x14ac:dyDescent="0.2">
      <c r="B13" s="81">
        <v>5</v>
      </c>
      <c r="C13" s="82"/>
      <c r="D13" s="460" t="s">
        <v>589</v>
      </c>
      <c r="E13" s="458"/>
      <c r="F13" s="458">
        <v>0</v>
      </c>
      <c r="G13" s="459">
        <v>0</v>
      </c>
    </row>
    <row r="14" spans="1:7" ht="14.25" customHeight="1" x14ac:dyDescent="0.2">
      <c r="B14" s="86">
        <v>6</v>
      </c>
      <c r="C14" s="87" t="s">
        <v>24</v>
      </c>
      <c r="D14" s="461"/>
      <c r="E14" s="462">
        <f>E15+E16</f>
        <v>9954.9043430000002</v>
      </c>
      <c r="F14" s="462">
        <f>F15+F16</f>
        <v>6952.4960330000004</v>
      </c>
      <c r="G14" s="463">
        <f t="shared" ref="G14:G19" si="0">E14*0.08</f>
        <v>796.39234743999998</v>
      </c>
    </row>
    <row r="15" spans="1:7" ht="14.25" customHeight="1" x14ac:dyDescent="0.2">
      <c r="B15" s="81">
        <v>7</v>
      </c>
      <c r="C15" s="82"/>
      <c r="D15" s="460" t="s">
        <v>612</v>
      </c>
      <c r="E15" s="458">
        <v>3316.496118</v>
      </c>
      <c r="F15" s="458">
        <v>2484.7033449999999</v>
      </c>
      <c r="G15" s="459">
        <f t="shared" si="0"/>
        <v>265.31968943999999</v>
      </c>
    </row>
    <row r="16" spans="1:7" ht="14.25" customHeight="1" x14ac:dyDescent="0.2">
      <c r="B16" s="81">
        <v>12</v>
      </c>
      <c r="C16" s="82"/>
      <c r="D16" s="460" t="s">
        <v>25</v>
      </c>
      <c r="E16" s="458">
        <v>6638.4082250000001</v>
      </c>
      <c r="F16" s="458">
        <v>4467.7926880000005</v>
      </c>
      <c r="G16" s="459">
        <f t="shared" si="0"/>
        <v>531.07265800000005</v>
      </c>
    </row>
    <row r="17" spans="2:9" ht="14.25" customHeight="1" x14ac:dyDescent="0.2">
      <c r="B17" s="86">
        <v>23</v>
      </c>
      <c r="C17" s="87" t="s">
        <v>27</v>
      </c>
      <c r="D17" s="461"/>
      <c r="E17" s="462">
        <v>744.21768799999995</v>
      </c>
      <c r="F17" s="462">
        <v>731.24275</v>
      </c>
      <c r="G17" s="463">
        <f t="shared" si="0"/>
        <v>59.537415039999999</v>
      </c>
    </row>
    <row r="18" spans="2:9" ht="14.25" customHeight="1" x14ac:dyDescent="0.2">
      <c r="B18" s="81">
        <v>25</v>
      </c>
      <c r="C18" s="82"/>
      <c r="D18" s="460" t="s">
        <v>26</v>
      </c>
      <c r="E18" s="458">
        <v>744.21768799999995</v>
      </c>
      <c r="F18" s="458">
        <v>731.24275</v>
      </c>
      <c r="G18" s="459">
        <f t="shared" si="0"/>
        <v>59.537415039999999</v>
      </c>
    </row>
    <row r="19" spans="2:9" ht="14.25" customHeight="1" x14ac:dyDescent="0.2">
      <c r="B19" s="86">
        <v>27</v>
      </c>
      <c r="C19" s="87" t="s">
        <v>28</v>
      </c>
      <c r="D19" s="461"/>
      <c r="E19" s="462">
        <v>126.63800000000001</v>
      </c>
      <c r="F19" s="462"/>
      <c r="G19" s="463">
        <f t="shared" si="0"/>
        <v>10.13104</v>
      </c>
    </row>
    <row r="20" spans="2:9" ht="14.25" customHeight="1" x14ac:dyDescent="0.2">
      <c r="B20" s="86">
        <v>28</v>
      </c>
      <c r="C20" s="87" t="s">
        <v>29</v>
      </c>
      <c r="D20" s="461"/>
      <c r="E20" s="462">
        <v>0</v>
      </c>
      <c r="F20" s="462">
        <v>28970.560425</v>
      </c>
      <c r="G20" s="463">
        <v>0</v>
      </c>
    </row>
    <row r="21" spans="2:9" ht="14.25" customHeight="1" thickBot="1" x14ac:dyDescent="0.25">
      <c r="B21" s="60">
        <v>29</v>
      </c>
      <c r="C21" s="50" t="s">
        <v>30</v>
      </c>
      <c r="D21" s="83"/>
      <c r="E21" s="464">
        <v>55770.199000000001</v>
      </c>
      <c r="F21" s="464">
        <v>79181.932965999993</v>
      </c>
      <c r="G21" s="465">
        <f>E21*0.08</f>
        <v>4461.6159200000002</v>
      </c>
      <c r="H21" s="341"/>
      <c r="I21" s="341"/>
    </row>
    <row r="22" spans="2:9" x14ac:dyDescent="0.2">
      <c r="E22" s="341"/>
    </row>
  </sheetData>
  <mergeCells count="1">
    <mergeCell ref="E7:F7"/>
  </mergeCells>
  <pageMargins left="0.7" right="0.7" top="0.75" bottom="0.75" header="0.3" footer="0.3"/>
  <pageSetup paperSize="9" scale="76"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49"/>
  <sheetViews>
    <sheetView zoomScale="130" zoomScaleNormal="130" workbookViewId="0"/>
  </sheetViews>
  <sheetFormatPr baseColWidth="10" defaultColWidth="11.42578125" defaultRowHeight="14.25" x14ac:dyDescent="0.2"/>
  <cols>
    <col min="1" max="1" width="4.28515625" style="25" customWidth="1"/>
    <col min="2" max="2" width="4.5703125" style="25" customWidth="1"/>
    <col min="3" max="3" width="145.85546875" style="25" bestFit="1" customWidth="1"/>
    <col min="4" max="11" width="11.42578125" style="25" customWidth="1"/>
    <col min="12" max="16384" width="11.42578125" style="25"/>
  </cols>
  <sheetData>
    <row r="1" spans="1:4" ht="18.75" customHeight="1" x14ac:dyDescent="0.2"/>
    <row r="2" spans="1:4" ht="18.75" customHeight="1" x14ac:dyDescent="0.2">
      <c r="A2" s="26" t="s">
        <v>194</v>
      </c>
      <c r="B2" s="26"/>
      <c r="C2" s="26"/>
    </row>
    <row r="3" spans="1:4" ht="14.25" customHeight="1" x14ac:dyDescent="0.2"/>
    <row r="4" spans="1:4" ht="14.25" customHeight="1" x14ac:dyDescent="0.2">
      <c r="B4" s="29" t="s">
        <v>453</v>
      </c>
      <c r="C4" s="29"/>
    </row>
    <row r="5" spans="1:4" ht="14.25" customHeight="1" thickBot="1" x14ac:dyDescent="0.25">
      <c r="B5" s="29"/>
      <c r="C5" s="29"/>
    </row>
    <row r="6" spans="1:4" ht="15" thickBot="1" x14ac:dyDescent="0.25">
      <c r="B6" s="177"/>
      <c r="C6" s="177"/>
      <c r="D6" s="191" t="s">
        <v>470</v>
      </c>
    </row>
    <row r="7" spans="1:4" ht="14.25" customHeight="1" x14ac:dyDescent="0.2">
      <c r="B7" s="529" t="s">
        <v>538</v>
      </c>
      <c r="C7" s="530"/>
      <c r="D7" s="531"/>
    </row>
    <row r="8" spans="1:4" ht="14.25" customHeight="1" x14ac:dyDescent="0.2">
      <c r="B8" s="139">
        <v>1</v>
      </c>
      <c r="C8" s="180" t="s">
        <v>541</v>
      </c>
      <c r="D8" s="147"/>
    </row>
    <row r="9" spans="1:4" ht="14.25" customHeight="1" x14ac:dyDescent="0.2">
      <c r="B9" s="139">
        <v>2</v>
      </c>
      <c r="C9" s="180" t="s">
        <v>542</v>
      </c>
      <c r="D9" s="147"/>
    </row>
    <row r="10" spans="1:4" ht="14.25" customHeight="1" x14ac:dyDescent="0.2">
      <c r="B10" s="181">
        <v>3</v>
      </c>
      <c r="C10" s="182" t="s">
        <v>543</v>
      </c>
      <c r="D10" s="183"/>
    </row>
    <row r="11" spans="1:4" ht="14.25" customHeight="1" x14ac:dyDescent="0.2">
      <c r="B11" s="181">
        <v>4</v>
      </c>
      <c r="C11" s="182" t="s">
        <v>544</v>
      </c>
      <c r="D11" s="183">
        <v>11489.843881000001</v>
      </c>
    </row>
    <row r="12" spans="1:4" ht="14.25" customHeight="1" x14ac:dyDescent="0.2">
      <c r="B12" s="181">
        <v>5</v>
      </c>
      <c r="C12" s="182" t="s">
        <v>545</v>
      </c>
      <c r="D12" s="183"/>
    </row>
    <row r="13" spans="1:4" ht="14.25" customHeight="1" x14ac:dyDescent="0.2">
      <c r="B13" s="181">
        <v>6</v>
      </c>
      <c r="C13" s="182" t="s">
        <v>546</v>
      </c>
      <c r="D13" s="183">
        <v>2722.2386510000001</v>
      </c>
    </row>
    <row r="14" spans="1:4" ht="14.25" customHeight="1" x14ac:dyDescent="0.2">
      <c r="B14" s="181" t="s">
        <v>539</v>
      </c>
      <c r="C14" s="182" t="s">
        <v>547</v>
      </c>
      <c r="D14" s="183"/>
    </row>
    <row r="15" spans="1:4" ht="14.25" customHeight="1" x14ac:dyDescent="0.2">
      <c r="B15" s="181" t="s">
        <v>540</v>
      </c>
      <c r="C15" s="182" t="s">
        <v>548</v>
      </c>
      <c r="D15" s="183"/>
    </row>
    <row r="16" spans="1:4" ht="14.25" customHeight="1" x14ac:dyDescent="0.2">
      <c r="B16" s="181">
        <v>7</v>
      </c>
      <c r="C16" s="182" t="s">
        <v>549</v>
      </c>
      <c r="D16" s="183">
        <v>242842.57842199999</v>
      </c>
    </row>
    <row r="17" spans="2:4" ht="14.25" customHeight="1" thickBot="1" x14ac:dyDescent="0.25">
      <c r="B17" s="403">
        <v>8</v>
      </c>
      <c r="C17" s="439" t="s">
        <v>550</v>
      </c>
      <c r="D17" s="440">
        <v>257054.66095399999</v>
      </c>
    </row>
    <row r="18" spans="2:4" x14ac:dyDescent="0.2">
      <c r="B18" s="29"/>
      <c r="C18" s="29"/>
    </row>
    <row r="19" spans="2:4" x14ac:dyDescent="0.2">
      <c r="B19" s="29"/>
      <c r="C19" s="29"/>
    </row>
    <row r="20" spans="2:4" x14ac:dyDescent="0.2">
      <c r="B20" s="29"/>
      <c r="C20" s="29"/>
    </row>
    <row r="21" spans="2:4" x14ac:dyDescent="0.2">
      <c r="B21" s="29"/>
      <c r="C21" s="29"/>
    </row>
    <row r="22" spans="2:4" x14ac:dyDescent="0.2">
      <c r="B22" s="29"/>
      <c r="C22" s="29"/>
    </row>
    <row r="23" spans="2:4" x14ac:dyDescent="0.2">
      <c r="B23" s="29"/>
      <c r="C23" s="29"/>
    </row>
    <row r="24" spans="2:4" x14ac:dyDescent="0.2">
      <c r="B24" s="29"/>
      <c r="C24" s="29"/>
    </row>
    <row r="25" spans="2:4" x14ac:dyDescent="0.2">
      <c r="B25" s="29"/>
      <c r="C25" s="29"/>
    </row>
    <row r="26" spans="2:4" x14ac:dyDescent="0.2">
      <c r="B26" s="29"/>
      <c r="C26" s="29"/>
    </row>
    <row r="27" spans="2:4" x14ac:dyDescent="0.2">
      <c r="B27" s="29"/>
      <c r="C27" s="29"/>
    </row>
    <row r="28" spans="2:4" x14ac:dyDescent="0.2">
      <c r="B28" s="29"/>
      <c r="C28" s="29"/>
    </row>
    <row r="29" spans="2:4" x14ac:dyDescent="0.2">
      <c r="B29" s="29"/>
      <c r="C29" s="29"/>
    </row>
    <row r="30" spans="2:4" x14ac:dyDescent="0.2">
      <c r="B30" s="29"/>
      <c r="C30" s="29"/>
    </row>
    <row r="31" spans="2:4" x14ac:dyDescent="0.2">
      <c r="B31" s="29"/>
      <c r="C31" s="29"/>
    </row>
    <row r="32" spans="2:4" x14ac:dyDescent="0.2">
      <c r="B32" s="29"/>
      <c r="C32" s="29"/>
    </row>
    <row r="33" spans="2:3" x14ac:dyDescent="0.2">
      <c r="B33" s="29"/>
      <c r="C33" s="29"/>
    </row>
    <row r="34" spans="2:3" x14ac:dyDescent="0.2">
      <c r="B34" s="29"/>
      <c r="C34" s="29"/>
    </row>
    <row r="35" spans="2:3" x14ac:dyDescent="0.2">
      <c r="B35" s="29"/>
      <c r="C35" s="29"/>
    </row>
    <row r="36" spans="2:3" x14ac:dyDescent="0.2">
      <c r="B36" s="29"/>
      <c r="C36" s="29"/>
    </row>
    <row r="37" spans="2:3" x14ac:dyDescent="0.2">
      <c r="B37" s="29"/>
      <c r="C37" s="29"/>
    </row>
    <row r="38" spans="2:3" x14ac:dyDescent="0.2">
      <c r="B38" s="29"/>
      <c r="C38" s="29"/>
    </row>
    <row r="39" spans="2:3" x14ac:dyDescent="0.2">
      <c r="B39" s="29"/>
      <c r="C39" s="29"/>
    </row>
    <row r="40" spans="2:3" x14ac:dyDescent="0.2">
      <c r="B40" s="29"/>
      <c r="C40" s="29"/>
    </row>
    <row r="41" spans="2:3" x14ac:dyDescent="0.2">
      <c r="B41" s="29"/>
      <c r="C41" s="29"/>
    </row>
    <row r="42" spans="2:3" x14ac:dyDescent="0.2">
      <c r="B42" s="29"/>
      <c r="C42" s="29"/>
    </row>
    <row r="43" spans="2:3" x14ac:dyDescent="0.2">
      <c r="B43" s="29"/>
      <c r="C43" s="29"/>
    </row>
    <row r="44" spans="2:3" x14ac:dyDescent="0.2">
      <c r="B44" s="29"/>
      <c r="C44" s="29"/>
    </row>
    <row r="45" spans="2:3" x14ac:dyDescent="0.2">
      <c r="B45" s="29"/>
      <c r="C45" s="29"/>
    </row>
    <row r="46" spans="2:3" x14ac:dyDescent="0.2">
      <c r="B46" s="29"/>
      <c r="C46" s="29"/>
    </row>
    <row r="47" spans="2:3" x14ac:dyDescent="0.2">
      <c r="B47" s="29"/>
      <c r="C47" s="29"/>
    </row>
    <row r="48" spans="2:3" x14ac:dyDescent="0.2">
      <c r="B48" s="29"/>
      <c r="C48" s="29"/>
    </row>
    <row r="49" spans="2:8" x14ac:dyDescent="0.2">
      <c r="B49" s="27"/>
      <c r="C49" s="27"/>
      <c r="D49" s="28"/>
      <c r="E49" s="28"/>
      <c r="F49" s="28"/>
      <c r="G49" s="28"/>
      <c r="H49" s="28"/>
    </row>
  </sheetData>
  <mergeCells count="1">
    <mergeCell ref="B7:D7"/>
  </mergeCells>
  <pageMargins left="0.7" right="0.7" top="0.75" bottom="0.75" header="0.3" footer="0.3"/>
  <pageSetup paperSize="9" scale="42" orientation="portrait" horizontalDpi="144" verticalDpi="144"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H62"/>
  <sheetViews>
    <sheetView zoomScale="120" zoomScaleNormal="120" workbookViewId="0">
      <selection activeCell="B5" sqref="B5"/>
    </sheetView>
  </sheetViews>
  <sheetFormatPr baseColWidth="10" defaultColWidth="11.42578125" defaultRowHeight="14.25" x14ac:dyDescent="0.2"/>
  <cols>
    <col min="1" max="1" width="4.28515625" style="25" customWidth="1"/>
    <col min="2" max="2" width="4.5703125" style="25" customWidth="1"/>
    <col min="3" max="3" width="100.42578125" style="25" customWidth="1"/>
    <col min="4" max="11" width="11.42578125" style="25" customWidth="1"/>
    <col min="12" max="16384" width="11.42578125" style="25"/>
  </cols>
  <sheetData>
    <row r="1" spans="1:4" ht="18.75" customHeight="1" x14ac:dyDescent="0.2"/>
    <row r="2" spans="1:4" ht="18.75" customHeight="1" x14ac:dyDescent="0.2">
      <c r="A2" s="26" t="s">
        <v>195</v>
      </c>
      <c r="B2" s="26"/>
      <c r="C2" s="26"/>
    </row>
    <row r="3" spans="1:4" ht="14.25" customHeight="1" x14ac:dyDescent="0.2"/>
    <row r="4" spans="1:4" ht="14.25" customHeight="1" x14ac:dyDescent="0.2">
      <c r="B4" s="29" t="s">
        <v>453</v>
      </c>
      <c r="C4" s="29"/>
    </row>
    <row r="5" spans="1:4" ht="14.25" customHeight="1" thickBot="1" x14ac:dyDescent="0.25">
      <c r="B5" s="29"/>
      <c r="C5" s="29"/>
    </row>
    <row r="6" spans="1:4" ht="18.75" thickBot="1" x14ac:dyDescent="0.25">
      <c r="B6" s="177"/>
      <c r="C6" s="177"/>
      <c r="D6" s="191" t="s">
        <v>199</v>
      </c>
    </row>
    <row r="7" spans="1:4" ht="14.25" customHeight="1" x14ac:dyDescent="0.2">
      <c r="B7" s="529" t="s">
        <v>200</v>
      </c>
      <c r="C7" s="530"/>
      <c r="D7" s="531"/>
    </row>
    <row r="8" spans="1:4" ht="14.25" customHeight="1" x14ac:dyDescent="0.2">
      <c r="B8" s="139">
        <v>1</v>
      </c>
      <c r="C8" s="180" t="s">
        <v>201</v>
      </c>
      <c r="D8" s="147">
        <v>242859.44243900001</v>
      </c>
    </row>
    <row r="9" spans="1:4" ht="14.25" customHeight="1" x14ac:dyDescent="0.2">
      <c r="B9" s="139">
        <v>2</v>
      </c>
      <c r="C9" s="180" t="s">
        <v>202</v>
      </c>
      <c r="D9" s="147">
        <v>-16.864017</v>
      </c>
    </row>
    <row r="10" spans="1:4" ht="14.25" customHeight="1" x14ac:dyDescent="0.2">
      <c r="B10" s="192">
        <v>3</v>
      </c>
      <c r="C10" s="193" t="s">
        <v>431</v>
      </c>
      <c r="D10" s="194">
        <f>SUM(D8:D9)</f>
        <v>242842.57842199999</v>
      </c>
    </row>
    <row r="11" spans="1:4" ht="14.25" customHeight="1" x14ac:dyDescent="0.2">
      <c r="B11" s="436" t="s">
        <v>203</v>
      </c>
      <c r="C11" s="437"/>
      <c r="D11" s="438"/>
    </row>
    <row r="12" spans="1:4" ht="14.25" customHeight="1" x14ac:dyDescent="0.2">
      <c r="B12" s="181">
        <v>4</v>
      </c>
      <c r="C12" s="182" t="s">
        <v>204</v>
      </c>
      <c r="D12" s="183">
        <v>39108.932925000001</v>
      </c>
    </row>
    <row r="13" spans="1:4" ht="14.25" customHeight="1" x14ac:dyDescent="0.2">
      <c r="B13" s="181">
        <v>5</v>
      </c>
      <c r="C13" s="182" t="s">
        <v>205</v>
      </c>
      <c r="D13" s="183">
        <v>3855.5716389999998</v>
      </c>
    </row>
    <row r="14" spans="1:4" ht="14.25" customHeight="1" x14ac:dyDescent="0.2">
      <c r="B14" s="181">
        <v>7</v>
      </c>
      <c r="C14" s="182" t="s">
        <v>206</v>
      </c>
      <c r="D14" s="183">
        <v>-31474.660682999998</v>
      </c>
    </row>
    <row r="15" spans="1:4" ht="14.25" customHeight="1" x14ac:dyDescent="0.2">
      <c r="B15" s="181">
        <v>8</v>
      </c>
      <c r="C15" s="182" t="s">
        <v>206</v>
      </c>
      <c r="D15" s="183"/>
    </row>
    <row r="16" spans="1:4" ht="14.25" customHeight="1" x14ac:dyDescent="0.2">
      <c r="B16" s="192">
        <v>11</v>
      </c>
      <c r="C16" s="193" t="s">
        <v>432</v>
      </c>
      <c r="D16" s="194">
        <f>SUM(D12:D15)</f>
        <v>11489.843881000004</v>
      </c>
    </row>
    <row r="17" spans="2:4" ht="14.25" customHeight="1" x14ac:dyDescent="0.2">
      <c r="B17" s="436" t="s">
        <v>207</v>
      </c>
      <c r="C17" s="437"/>
      <c r="D17" s="438"/>
    </row>
    <row r="18" spans="2:4" ht="14.25" customHeight="1" x14ac:dyDescent="0.2">
      <c r="B18" s="181">
        <v>12</v>
      </c>
      <c r="C18" s="182" t="s">
        <v>208</v>
      </c>
      <c r="D18" s="183"/>
    </row>
    <row r="19" spans="2:4" ht="14.25" customHeight="1" x14ac:dyDescent="0.2">
      <c r="B19" s="181">
        <v>13</v>
      </c>
      <c r="C19" s="182" t="s">
        <v>209</v>
      </c>
      <c r="D19" s="183"/>
    </row>
    <row r="20" spans="2:4" ht="14.25" customHeight="1" x14ac:dyDescent="0.2">
      <c r="B20" s="181">
        <v>14</v>
      </c>
      <c r="C20" s="182" t="s">
        <v>210</v>
      </c>
      <c r="D20" s="183"/>
    </row>
    <row r="21" spans="2:4" ht="14.25" customHeight="1" x14ac:dyDescent="0.2">
      <c r="B21" s="192">
        <v>16</v>
      </c>
      <c r="C21" s="193" t="s">
        <v>433</v>
      </c>
      <c r="D21" s="194"/>
    </row>
    <row r="22" spans="2:4" ht="14.25" customHeight="1" x14ac:dyDescent="0.2">
      <c r="B22" s="436" t="s">
        <v>211</v>
      </c>
      <c r="C22" s="437"/>
      <c r="D22" s="438"/>
    </row>
    <row r="23" spans="2:4" ht="14.25" customHeight="1" x14ac:dyDescent="0.2">
      <c r="B23" s="181">
        <v>17</v>
      </c>
      <c r="C23" s="182" t="s">
        <v>212</v>
      </c>
      <c r="D23" s="183">
        <v>2722.2386510000001</v>
      </c>
    </row>
    <row r="24" spans="2:4" ht="14.25" customHeight="1" x14ac:dyDescent="0.2">
      <c r="B24" s="181">
        <v>18</v>
      </c>
      <c r="C24" s="182" t="s">
        <v>213</v>
      </c>
      <c r="D24" s="183"/>
    </row>
    <row r="25" spans="2:4" ht="14.25" customHeight="1" x14ac:dyDescent="0.2">
      <c r="B25" s="192">
        <v>19</v>
      </c>
      <c r="C25" s="193" t="s">
        <v>211</v>
      </c>
      <c r="D25" s="194">
        <f>SUM(D23:D24)</f>
        <v>2722.2386510000001</v>
      </c>
    </row>
    <row r="26" spans="2:4" ht="14.25" customHeight="1" x14ac:dyDescent="0.2">
      <c r="B26" s="436" t="s">
        <v>214</v>
      </c>
      <c r="C26" s="437"/>
      <c r="D26" s="438"/>
    </row>
    <row r="27" spans="2:4" ht="14.25" customHeight="1" x14ac:dyDescent="0.2">
      <c r="B27" s="188">
        <v>20</v>
      </c>
      <c r="C27" s="189" t="s">
        <v>215</v>
      </c>
      <c r="D27" s="190">
        <v>11885.988600999999</v>
      </c>
    </row>
    <row r="28" spans="2:4" ht="14.25" customHeight="1" thickBot="1" x14ac:dyDescent="0.25">
      <c r="B28" s="192">
        <v>21</v>
      </c>
      <c r="C28" s="193" t="s">
        <v>193</v>
      </c>
      <c r="D28" s="440">
        <v>257054.66095399999</v>
      </c>
    </row>
    <row r="29" spans="2:4" ht="14.25" customHeight="1" x14ac:dyDescent="0.2">
      <c r="B29" s="436" t="s">
        <v>16</v>
      </c>
      <c r="C29" s="437"/>
      <c r="D29" s="438"/>
    </row>
    <row r="30" spans="2:4" ht="14.25" customHeight="1" x14ac:dyDescent="0.2">
      <c r="B30" s="192">
        <v>22</v>
      </c>
      <c r="C30" s="193" t="s">
        <v>16</v>
      </c>
      <c r="D30" s="359">
        <v>4.6239148346456163E-2</v>
      </c>
    </row>
    <row r="31" spans="2:4" x14ac:dyDescent="0.2">
      <c r="B31" s="29"/>
      <c r="C31" s="29"/>
    </row>
    <row r="32" spans="2:4" x14ac:dyDescent="0.2">
      <c r="B32" s="29"/>
      <c r="C32" s="29"/>
    </row>
    <row r="33" spans="2:3" x14ac:dyDescent="0.2">
      <c r="B33" s="29"/>
      <c r="C33" s="29"/>
    </row>
    <row r="34" spans="2:3" x14ac:dyDescent="0.2">
      <c r="B34" s="29"/>
      <c r="C34" s="29"/>
    </row>
    <row r="35" spans="2:3" x14ac:dyDescent="0.2">
      <c r="B35" s="29"/>
      <c r="C35" s="29"/>
    </row>
    <row r="36" spans="2:3" x14ac:dyDescent="0.2">
      <c r="B36" s="29"/>
      <c r="C36" s="29"/>
    </row>
    <row r="37" spans="2:3" x14ac:dyDescent="0.2">
      <c r="B37" s="29"/>
      <c r="C37" s="29"/>
    </row>
    <row r="38" spans="2:3" x14ac:dyDescent="0.2">
      <c r="B38" s="29"/>
      <c r="C38" s="29"/>
    </row>
    <row r="39" spans="2:3" x14ac:dyDescent="0.2">
      <c r="B39" s="29"/>
      <c r="C39" s="29"/>
    </row>
    <row r="40" spans="2:3" x14ac:dyDescent="0.2">
      <c r="B40" s="29"/>
      <c r="C40" s="29"/>
    </row>
    <row r="41" spans="2:3" x14ac:dyDescent="0.2">
      <c r="B41" s="29"/>
      <c r="C41" s="29"/>
    </row>
    <row r="42" spans="2:3" x14ac:dyDescent="0.2">
      <c r="B42" s="29"/>
      <c r="C42" s="29"/>
    </row>
    <row r="43" spans="2:3" x14ac:dyDescent="0.2">
      <c r="B43" s="29"/>
      <c r="C43" s="29"/>
    </row>
    <row r="44" spans="2:3" x14ac:dyDescent="0.2">
      <c r="B44" s="29"/>
      <c r="C44" s="29"/>
    </row>
    <row r="45" spans="2:3" x14ac:dyDescent="0.2">
      <c r="B45" s="29"/>
      <c r="C45" s="29"/>
    </row>
    <row r="46" spans="2:3" x14ac:dyDescent="0.2">
      <c r="B46" s="29"/>
      <c r="C46" s="29"/>
    </row>
    <row r="47" spans="2:3" x14ac:dyDescent="0.2">
      <c r="B47" s="29"/>
      <c r="C47" s="29"/>
    </row>
    <row r="48" spans="2:3" x14ac:dyDescent="0.2">
      <c r="B48" s="29"/>
      <c r="C48" s="29"/>
    </row>
    <row r="49" spans="2:8" x14ac:dyDescent="0.2">
      <c r="B49" s="29"/>
      <c r="C49" s="29"/>
    </row>
    <row r="50" spans="2:8" x14ac:dyDescent="0.2">
      <c r="B50" s="29"/>
      <c r="C50" s="29"/>
    </row>
    <row r="51" spans="2:8" x14ac:dyDescent="0.2">
      <c r="B51" s="29"/>
      <c r="C51" s="29"/>
    </row>
    <row r="52" spans="2:8" x14ac:dyDescent="0.2">
      <c r="B52" s="29"/>
      <c r="C52" s="29"/>
    </row>
    <row r="53" spans="2:8" x14ac:dyDescent="0.2">
      <c r="B53" s="29"/>
      <c r="C53" s="29"/>
    </row>
    <row r="54" spans="2:8" x14ac:dyDescent="0.2">
      <c r="B54" s="29"/>
      <c r="C54" s="29"/>
    </row>
    <row r="55" spans="2:8" x14ac:dyDescent="0.2">
      <c r="B55" s="29"/>
      <c r="C55" s="29"/>
    </row>
    <row r="56" spans="2:8" x14ac:dyDescent="0.2">
      <c r="B56" s="29"/>
      <c r="C56" s="29"/>
    </row>
    <row r="57" spans="2:8" x14ac:dyDescent="0.2">
      <c r="B57" s="29"/>
      <c r="C57" s="29"/>
    </row>
    <row r="58" spans="2:8" x14ac:dyDescent="0.2">
      <c r="B58" s="29"/>
      <c r="C58" s="29"/>
    </row>
    <row r="59" spans="2:8" x14ac:dyDescent="0.2">
      <c r="B59" s="29"/>
      <c r="C59" s="29"/>
    </row>
    <row r="60" spans="2:8" x14ac:dyDescent="0.2">
      <c r="B60" s="29"/>
      <c r="C60" s="29"/>
    </row>
    <row r="61" spans="2:8" x14ac:dyDescent="0.2">
      <c r="B61" s="29"/>
      <c r="C61" s="29"/>
    </row>
    <row r="62" spans="2:8" x14ac:dyDescent="0.2">
      <c r="B62" s="27"/>
      <c r="C62" s="27"/>
      <c r="D62" s="28"/>
      <c r="E62" s="28"/>
      <c r="F62" s="28"/>
      <c r="G62" s="28"/>
      <c r="H62" s="28"/>
    </row>
  </sheetData>
  <mergeCells count="1">
    <mergeCell ref="B7:D7"/>
  </mergeCells>
  <pageMargins left="0.7" right="0.7" top="0.75" bottom="0.75" header="0.3" footer="0.3"/>
  <pageSetup paperSize="9" scale="53" orientation="portrait" horizontalDpi="144" verticalDpi="144"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50"/>
  <sheetViews>
    <sheetView zoomScale="140" zoomScaleNormal="140" workbookViewId="0">
      <selection activeCell="B5" sqref="B5"/>
    </sheetView>
  </sheetViews>
  <sheetFormatPr baseColWidth="10" defaultColWidth="11.42578125" defaultRowHeight="14.25" x14ac:dyDescent="0.2"/>
  <cols>
    <col min="1" max="1" width="4.28515625" style="25" customWidth="1"/>
    <col min="2" max="2" width="4.5703125" style="25" customWidth="1"/>
    <col min="3" max="4" width="2.28515625" style="25" customWidth="1"/>
    <col min="5" max="5" width="66.5703125" style="25" customWidth="1"/>
    <col min="6" max="12" width="11.42578125" style="25" customWidth="1"/>
    <col min="13" max="16384" width="11.42578125" style="25"/>
  </cols>
  <sheetData>
    <row r="1" spans="1:8" ht="18.75" customHeight="1" x14ac:dyDescent="0.2"/>
    <row r="2" spans="1:8" ht="18.75" customHeight="1" x14ac:dyDescent="0.2">
      <c r="A2" s="26" t="s">
        <v>306</v>
      </c>
      <c r="B2" s="26"/>
      <c r="C2" s="26"/>
      <c r="D2" s="26"/>
      <c r="E2" s="26"/>
    </row>
    <row r="3" spans="1:8" ht="14.25" customHeight="1" x14ac:dyDescent="0.2"/>
    <row r="4" spans="1:8" ht="14.25" customHeight="1" x14ac:dyDescent="0.2">
      <c r="B4" s="29" t="s">
        <v>453</v>
      </c>
      <c r="C4" s="187"/>
      <c r="D4" s="187"/>
      <c r="E4" s="29"/>
    </row>
    <row r="5" spans="1:8" ht="14.25" customHeight="1" thickBot="1" x14ac:dyDescent="0.25">
      <c r="B5" s="29"/>
      <c r="C5" s="29"/>
      <c r="D5" s="29"/>
      <c r="E5" s="29"/>
    </row>
    <row r="6" spans="1:8" ht="18.75" thickBot="1" x14ac:dyDescent="0.25">
      <c r="B6" s="332"/>
      <c r="C6" s="332"/>
      <c r="D6" s="332"/>
      <c r="E6" s="143"/>
      <c r="F6" s="333" t="s">
        <v>199</v>
      </c>
    </row>
    <row r="7" spans="1:8" ht="14.25" customHeight="1" x14ac:dyDescent="0.2">
      <c r="B7" s="145" t="s">
        <v>218</v>
      </c>
      <c r="C7" s="329" t="s">
        <v>217</v>
      </c>
      <c r="D7" s="330"/>
      <c r="E7" s="331"/>
      <c r="F7" s="146">
        <f>'5'!D8</f>
        <v>242859.44243900001</v>
      </c>
      <c r="H7" s="341"/>
    </row>
    <row r="8" spans="1:8" ht="14.25" customHeight="1" x14ac:dyDescent="0.2">
      <c r="B8" s="139" t="s">
        <v>219</v>
      </c>
      <c r="C8" s="344"/>
      <c r="D8" s="342" t="s">
        <v>230</v>
      </c>
      <c r="E8" s="366"/>
      <c r="F8" s="215">
        <v>0</v>
      </c>
      <c r="H8" s="341"/>
    </row>
    <row r="9" spans="1:8" ht="14.25" customHeight="1" x14ac:dyDescent="0.2">
      <c r="B9" s="181" t="s">
        <v>220</v>
      </c>
      <c r="C9" s="367"/>
      <c r="D9" s="360" t="s">
        <v>231</v>
      </c>
      <c r="E9" s="361"/>
      <c r="F9" s="362">
        <f>SUM(F10:F18)</f>
        <v>242859.3449</v>
      </c>
      <c r="G9" s="341"/>
    </row>
    <row r="10" spans="1:8" ht="14.25" customHeight="1" x14ac:dyDescent="0.2">
      <c r="B10" s="181" t="s">
        <v>221</v>
      </c>
      <c r="C10" s="198"/>
      <c r="D10" s="360"/>
      <c r="E10" s="361" t="s">
        <v>63</v>
      </c>
      <c r="F10" s="362">
        <v>22170.35</v>
      </c>
    </row>
    <row r="11" spans="1:8" ht="14.25" customHeight="1" x14ac:dyDescent="0.2">
      <c r="B11" s="181" t="s">
        <v>222</v>
      </c>
      <c r="C11" s="198"/>
      <c r="D11" s="360"/>
      <c r="E11" s="361" t="s">
        <v>232</v>
      </c>
      <c r="F11" s="362">
        <v>6780.4070000000002</v>
      </c>
    </row>
    <row r="12" spans="1:8" ht="14.25" customHeight="1" x14ac:dyDescent="0.2">
      <c r="B12" s="181" t="s">
        <v>223</v>
      </c>
      <c r="C12" s="198"/>
      <c r="D12" s="360"/>
      <c r="E12" s="361" t="s">
        <v>233</v>
      </c>
      <c r="F12" s="362">
        <v>126.63800000000001</v>
      </c>
    </row>
    <row r="13" spans="1:8" ht="14.25" customHeight="1" x14ac:dyDescent="0.2">
      <c r="B13" s="181" t="s">
        <v>224</v>
      </c>
      <c r="C13" s="198"/>
      <c r="D13" s="360"/>
      <c r="E13" s="361" t="s">
        <v>42</v>
      </c>
      <c r="F13" s="362">
        <v>6915.201</v>
      </c>
    </row>
    <row r="14" spans="1:8" ht="14.25" customHeight="1" x14ac:dyDescent="0.2">
      <c r="B14" s="181" t="s">
        <v>225</v>
      </c>
      <c r="C14" s="198"/>
      <c r="D14" s="360"/>
      <c r="E14" s="361" t="s">
        <v>234</v>
      </c>
      <c r="F14" s="362">
        <f>201703.14+10.322</f>
        <v>201713.462</v>
      </c>
    </row>
    <row r="15" spans="1:8" ht="14.25" customHeight="1" x14ac:dyDescent="0.2">
      <c r="B15" s="181" t="s">
        <v>226</v>
      </c>
      <c r="C15" s="198"/>
      <c r="D15" s="360"/>
      <c r="E15" s="361" t="s">
        <v>235</v>
      </c>
      <c r="F15" s="362">
        <v>410.65690000000001</v>
      </c>
    </row>
    <row r="16" spans="1:8" ht="14.25" customHeight="1" x14ac:dyDescent="0.2">
      <c r="B16" s="181" t="s">
        <v>227</v>
      </c>
      <c r="C16" s="198"/>
      <c r="D16" s="360"/>
      <c r="E16" s="361" t="s">
        <v>236</v>
      </c>
      <c r="F16" s="362">
        <v>23.834</v>
      </c>
    </row>
    <row r="17" spans="2:6" ht="14.25" customHeight="1" x14ac:dyDescent="0.2">
      <c r="B17" s="181" t="s">
        <v>228</v>
      </c>
      <c r="C17" s="198"/>
      <c r="D17" s="360"/>
      <c r="E17" s="361" t="s">
        <v>61</v>
      </c>
      <c r="F17" s="362">
        <v>88</v>
      </c>
    </row>
    <row r="18" spans="2:6" ht="14.25" customHeight="1" thickBot="1" x14ac:dyDescent="0.25">
      <c r="B18" s="179" t="s">
        <v>229</v>
      </c>
      <c r="C18" s="199"/>
      <c r="D18" s="363"/>
      <c r="E18" s="364" t="s">
        <v>237</v>
      </c>
      <c r="F18" s="365">
        <v>4630.7960000000003</v>
      </c>
    </row>
    <row r="19" spans="2:6" x14ac:dyDescent="0.2">
      <c r="B19" s="29"/>
      <c r="C19" s="29"/>
      <c r="D19" s="29"/>
      <c r="E19" s="29"/>
    </row>
    <row r="20" spans="2:6" x14ac:dyDescent="0.2">
      <c r="B20" s="29"/>
      <c r="C20" s="29"/>
      <c r="D20" s="29"/>
      <c r="E20" s="29"/>
    </row>
    <row r="21" spans="2:6" x14ac:dyDescent="0.2">
      <c r="B21" s="29"/>
      <c r="C21" s="29"/>
      <c r="D21" s="29"/>
      <c r="E21" s="29"/>
    </row>
    <row r="22" spans="2:6" x14ac:dyDescent="0.2">
      <c r="B22" s="29"/>
      <c r="C22" s="29"/>
      <c r="D22" s="29"/>
      <c r="E22" s="29"/>
    </row>
    <row r="23" spans="2:6" x14ac:dyDescent="0.2">
      <c r="B23" s="29"/>
      <c r="C23" s="29"/>
      <c r="D23" s="29"/>
      <c r="E23" s="29"/>
    </row>
    <row r="24" spans="2:6" x14ac:dyDescent="0.2">
      <c r="B24" s="29"/>
      <c r="C24" s="29"/>
      <c r="D24" s="29"/>
      <c r="E24" s="29"/>
    </row>
    <row r="25" spans="2:6" x14ac:dyDescent="0.2">
      <c r="B25" s="29"/>
      <c r="C25" s="29"/>
      <c r="D25" s="29"/>
      <c r="E25" s="29"/>
    </row>
    <row r="26" spans="2:6" x14ac:dyDescent="0.2">
      <c r="B26" s="29"/>
      <c r="C26" s="29"/>
      <c r="D26" s="29"/>
      <c r="E26" s="29"/>
    </row>
    <row r="27" spans="2:6" x14ac:dyDescent="0.2">
      <c r="B27" s="29"/>
      <c r="C27" s="29"/>
      <c r="D27" s="29"/>
      <c r="E27" s="29"/>
    </row>
    <row r="28" spans="2:6" x14ac:dyDescent="0.2">
      <c r="B28" s="29"/>
      <c r="C28" s="29"/>
      <c r="D28" s="29"/>
      <c r="E28" s="29"/>
    </row>
    <row r="29" spans="2:6" x14ac:dyDescent="0.2">
      <c r="B29" s="29"/>
      <c r="C29" s="29"/>
      <c r="D29" s="29"/>
      <c r="E29" s="29"/>
    </row>
    <row r="30" spans="2:6" x14ac:dyDescent="0.2">
      <c r="B30" s="29"/>
      <c r="C30" s="29"/>
      <c r="D30" s="29"/>
      <c r="E30" s="29"/>
    </row>
    <row r="31" spans="2:6" x14ac:dyDescent="0.2">
      <c r="B31" s="29"/>
      <c r="C31" s="29"/>
      <c r="D31" s="29"/>
      <c r="E31" s="29"/>
    </row>
    <row r="32" spans="2:6" x14ac:dyDescent="0.2">
      <c r="B32" s="29"/>
      <c r="C32" s="29"/>
      <c r="D32" s="29"/>
      <c r="E32" s="29"/>
    </row>
    <row r="33" spans="2:5" x14ac:dyDescent="0.2">
      <c r="B33" s="29"/>
      <c r="C33" s="29"/>
      <c r="D33" s="29"/>
      <c r="E33" s="29"/>
    </row>
    <row r="34" spans="2:5" x14ac:dyDescent="0.2">
      <c r="B34" s="29"/>
      <c r="C34" s="29"/>
      <c r="D34" s="29"/>
      <c r="E34" s="29"/>
    </row>
    <row r="35" spans="2:5" x14ac:dyDescent="0.2">
      <c r="B35" s="29"/>
      <c r="C35" s="29"/>
      <c r="D35" s="29"/>
      <c r="E35" s="29"/>
    </row>
    <row r="36" spans="2:5" x14ac:dyDescent="0.2">
      <c r="B36" s="29"/>
      <c r="C36" s="29"/>
      <c r="D36" s="29"/>
      <c r="E36" s="29"/>
    </row>
    <row r="37" spans="2:5" x14ac:dyDescent="0.2">
      <c r="B37" s="29"/>
      <c r="C37" s="29"/>
      <c r="D37" s="29"/>
      <c r="E37" s="29"/>
    </row>
    <row r="38" spans="2:5" x14ac:dyDescent="0.2">
      <c r="B38" s="29"/>
      <c r="C38" s="29"/>
      <c r="D38" s="29"/>
      <c r="E38" s="29"/>
    </row>
    <row r="39" spans="2:5" x14ac:dyDescent="0.2">
      <c r="B39" s="29"/>
      <c r="C39" s="29"/>
      <c r="D39" s="29"/>
      <c r="E39" s="29"/>
    </row>
    <row r="40" spans="2:5" x14ac:dyDescent="0.2">
      <c r="B40" s="29"/>
      <c r="C40" s="29"/>
      <c r="D40" s="29"/>
      <c r="E40" s="29"/>
    </row>
    <row r="41" spans="2:5" x14ac:dyDescent="0.2">
      <c r="B41" s="29"/>
      <c r="C41" s="29"/>
      <c r="D41" s="29"/>
      <c r="E41" s="29"/>
    </row>
    <row r="42" spans="2:5" x14ac:dyDescent="0.2">
      <c r="B42" s="29"/>
      <c r="C42" s="29"/>
      <c r="D42" s="29"/>
      <c r="E42" s="29"/>
    </row>
    <row r="43" spans="2:5" x14ac:dyDescent="0.2">
      <c r="B43" s="29"/>
      <c r="C43" s="29"/>
      <c r="D43" s="29"/>
      <c r="E43" s="29"/>
    </row>
    <row r="44" spans="2:5" x14ac:dyDescent="0.2">
      <c r="B44" s="29"/>
      <c r="C44" s="29"/>
      <c r="D44" s="29"/>
      <c r="E44" s="29"/>
    </row>
    <row r="45" spans="2:5" x14ac:dyDescent="0.2">
      <c r="B45" s="29"/>
      <c r="C45" s="29"/>
      <c r="D45" s="29"/>
      <c r="E45" s="29"/>
    </row>
    <row r="46" spans="2:5" x14ac:dyDescent="0.2">
      <c r="B46" s="29"/>
      <c r="C46" s="29"/>
      <c r="D46" s="29"/>
      <c r="E46" s="29"/>
    </row>
    <row r="47" spans="2:5" x14ac:dyDescent="0.2">
      <c r="B47" s="29"/>
      <c r="C47" s="29"/>
      <c r="D47" s="29"/>
      <c r="E47" s="29"/>
    </row>
    <row r="48" spans="2:5" x14ac:dyDescent="0.2">
      <c r="B48" s="29"/>
      <c r="C48" s="29"/>
      <c r="D48" s="29"/>
      <c r="E48" s="29"/>
    </row>
    <row r="49" spans="2:9" x14ac:dyDescent="0.2">
      <c r="B49" s="29"/>
      <c r="C49" s="29"/>
      <c r="D49" s="29"/>
      <c r="E49" s="29"/>
    </row>
    <row r="50" spans="2:9" x14ac:dyDescent="0.2">
      <c r="B50" s="27"/>
      <c r="C50" s="27"/>
      <c r="D50" s="27"/>
      <c r="E50" s="27"/>
      <c r="F50" s="28"/>
      <c r="G50" s="28"/>
      <c r="H50" s="28"/>
      <c r="I50" s="28"/>
    </row>
  </sheetData>
  <pageMargins left="0.7" right="0.7" top="0.75" bottom="0.75" header="0.3" footer="0.3"/>
  <pageSetup paperSize="9" scale="71"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tabColor rgb="FF92D050"/>
    <pageSetUpPr fitToPage="1"/>
  </sheetPr>
  <dimension ref="A1:G43"/>
  <sheetViews>
    <sheetView zoomScale="110" zoomScaleNormal="110" workbookViewId="0">
      <selection activeCell="Q37" sqref="Q37"/>
    </sheetView>
  </sheetViews>
  <sheetFormatPr baseColWidth="10" defaultColWidth="11.42578125" defaultRowHeight="14.25" x14ac:dyDescent="0.2"/>
  <cols>
    <col min="1" max="2" width="4.28515625" style="25" customWidth="1"/>
    <col min="3" max="4" width="2.140625" style="25" customWidth="1"/>
    <col min="5" max="5" width="37" style="25" customWidth="1"/>
    <col min="6" max="7" width="14.28515625" style="25" customWidth="1"/>
    <col min="8" max="9" width="11.42578125" style="25"/>
    <col min="10" max="10" width="12.7109375" style="25" bestFit="1" customWidth="1"/>
    <col min="11" max="16384" width="11.42578125" style="25"/>
  </cols>
  <sheetData>
    <row r="1" spans="1:7" ht="18.75" customHeight="1" x14ac:dyDescent="0.2"/>
    <row r="2" spans="1:7" ht="18.75" customHeight="1" x14ac:dyDescent="0.2">
      <c r="A2" s="26" t="s">
        <v>1</v>
      </c>
      <c r="B2" s="27"/>
      <c r="C2" s="27"/>
      <c r="D2" s="28"/>
      <c r="E2" s="28"/>
      <c r="F2" s="28"/>
    </row>
    <row r="3" spans="1:7" ht="14.25" customHeight="1" x14ac:dyDescent="0.2">
      <c r="A3" s="26"/>
      <c r="B3" s="27"/>
      <c r="C3" s="27"/>
      <c r="D3" s="28"/>
      <c r="E3" s="28"/>
      <c r="F3" s="28"/>
    </row>
    <row r="4" spans="1:7" ht="14.25" customHeight="1" x14ac:dyDescent="0.2">
      <c r="A4" s="26"/>
      <c r="B4" s="29" t="s">
        <v>454</v>
      </c>
      <c r="C4" s="30"/>
      <c r="D4" s="28"/>
      <c r="E4" s="28"/>
      <c r="F4" s="28"/>
    </row>
    <row r="5" spans="1:7" ht="14.25" customHeight="1" thickBot="1" x14ac:dyDescent="0.25">
      <c r="A5" s="26"/>
      <c r="B5" s="29"/>
      <c r="C5" s="30"/>
      <c r="D5" s="28"/>
      <c r="E5" s="28"/>
      <c r="F5" s="28"/>
    </row>
    <row r="6" spans="1:7" ht="14.25" customHeight="1" x14ac:dyDescent="0.2">
      <c r="B6" s="31"/>
      <c r="C6" s="32"/>
      <c r="F6" s="33" t="s">
        <v>17</v>
      </c>
      <c r="G6" s="61" t="s">
        <v>18</v>
      </c>
    </row>
    <row r="7" spans="1:7" ht="27" customHeight="1" thickBot="1" x14ac:dyDescent="0.25">
      <c r="B7" s="35"/>
      <c r="C7" s="36"/>
      <c r="D7" s="36"/>
      <c r="E7" s="37"/>
      <c r="F7" s="514" t="s">
        <v>39</v>
      </c>
      <c r="G7" s="515" t="s">
        <v>40</v>
      </c>
    </row>
    <row r="8" spans="1:7" ht="14.25" customHeight="1" x14ac:dyDescent="0.2">
      <c r="B8" s="63">
        <v>1</v>
      </c>
      <c r="C8" s="11" t="s">
        <v>41</v>
      </c>
      <c r="D8" s="12"/>
      <c r="E8" s="12"/>
      <c r="F8" s="243"/>
      <c r="G8" s="138"/>
    </row>
    <row r="9" spans="1:7" ht="14.25" customHeight="1" x14ac:dyDescent="0.2">
      <c r="B9" s="64">
        <v>2</v>
      </c>
      <c r="C9" s="13" t="s">
        <v>42</v>
      </c>
      <c r="D9" s="14"/>
      <c r="E9" s="14"/>
      <c r="F9" s="244"/>
      <c r="G9" s="141"/>
    </row>
    <row r="10" spans="1:7" ht="14.25" customHeight="1" x14ac:dyDescent="0.2">
      <c r="B10" s="64">
        <v>3</v>
      </c>
      <c r="C10" s="13" t="s">
        <v>43</v>
      </c>
      <c r="D10" s="14"/>
      <c r="E10" s="14"/>
      <c r="F10" s="244">
        <v>42.92</v>
      </c>
      <c r="G10" s="141">
        <v>34.455572333333336</v>
      </c>
    </row>
    <row r="11" spans="1:7" ht="14.25" customHeight="1" x14ac:dyDescent="0.2">
      <c r="B11" s="64">
        <v>4</v>
      </c>
      <c r="C11" s="15"/>
      <c r="D11" s="16" t="s">
        <v>44</v>
      </c>
      <c r="E11" s="16"/>
      <c r="F11" s="244">
        <v>0</v>
      </c>
      <c r="G11" s="141">
        <v>0</v>
      </c>
    </row>
    <row r="12" spans="1:7" ht="14.25" customHeight="1" x14ac:dyDescent="0.2">
      <c r="B12" s="64">
        <v>5</v>
      </c>
      <c r="C12" s="15"/>
      <c r="D12" s="16" t="s">
        <v>45</v>
      </c>
      <c r="E12" s="16"/>
      <c r="F12" s="244">
        <v>42.92</v>
      </c>
      <c r="G12" s="141">
        <v>34.455571333333332</v>
      </c>
    </row>
    <row r="13" spans="1:7" ht="14.25" customHeight="1" x14ac:dyDescent="0.2">
      <c r="B13" s="64">
        <v>6</v>
      </c>
      <c r="C13" s="13" t="s">
        <v>46</v>
      </c>
      <c r="D13" s="14"/>
      <c r="E13" s="14"/>
      <c r="F13" s="244">
        <f>F14+F18</f>
        <v>203080.81888000001</v>
      </c>
      <c r="G13" s="141">
        <v>202122.43248833332</v>
      </c>
    </row>
    <row r="14" spans="1:7" ht="14.25" customHeight="1" x14ac:dyDescent="0.2">
      <c r="B14" s="64">
        <v>7</v>
      </c>
      <c r="C14" s="15"/>
      <c r="D14" s="16" t="s">
        <v>47</v>
      </c>
      <c r="E14" s="16"/>
      <c r="F14" s="244">
        <f>SUM(F15:F16)</f>
        <v>202724.06</v>
      </c>
      <c r="G14" s="141">
        <v>201768.64624</v>
      </c>
    </row>
    <row r="15" spans="1:7" ht="14.25" customHeight="1" x14ac:dyDescent="0.2">
      <c r="B15" s="64">
        <v>8</v>
      </c>
      <c r="C15" s="15"/>
      <c r="D15" s="16"/>
      <c r="E15" s="16" t="s">
        <v>48</v>
      </c>
      <c r="F15" s="244">
        <v>4435.1899999999996</v>
      </c>
      <c r="G15" s="141">
        <v>4342.7835776666661</v>
      </c>
    </row>
    <row r="16" spans="1:7" ht="14.25" customHeight="1" x14ac:dyDescent="0.2">
      <c r="B16" s="64">
        <v>9</v>
      </c>
      <c r="C16" s="15"/>
      <c r="D16" s="16"/>
      <c r="E16" s="16" t="s">
        <v>49</v>
      </c>
      <c r="F16" s="244">
        <v>198288.87</v>
      </c>
      <c r="G16" s="141">
        <v>197425.86266233333</v>
      </c>
    </row>
    <row r="17" spans="2:7" ht="14.25" customHeight="1" x14ac:dyDescent="0.2">
      <c r="B17" s="64">
        <v>10</v>
      </c>
      <c r="C17" s="15"/>
      <c r="D17" s="16" t="s">
        <v>50</v>
      </c>
      <c r="E17" s="16"/>
      <c r="F17" s="244"/>
      <c r="G17" s="141"/>
    </row>
    <row r="18" spans="2:7" ht="14.25" customHeight="1" x14ac:dyDescent="0.2">
      <c r="B18" s="64">
        <v>11</v>
      </c>
      <c r="C18" s="15"/>
      <c r="D18" s="16" t="s">
        <v>51</v>
      </c>
      <c r="E18" s="16"/>
      <c r="F18" s="244">
        <f>SUM(F19:F20)</f>
        <v>356.75888000000003</v>
      </c>
      <c r="G18" s="141">
        <v>353.78624833333333</v>
      </c>
    </row>
    <row r="19" spans="2:7" ht="14.25" customHeight="1" x14ac:dyDescent="0.2">
      <c r="B19" s="64">
        <v>12</v>
      </c>
      <c r="C19" s="15"/>
      <c r="D19" s="16"/>
      <c r="E19" s="16" t="s">
        <v>48</v>
      </c>
      <c r="F19" s="244">
        <v>6.22</v>
      </c>
      <c r="G19" s="141">
        <v>5.2362130000000002</v>
      </c>
    </row>
    <row r="20" spans="2:7" ht="14.25" customHeight="1" x14ac:dyDescent="0.2">
      <c r="B20" s="64">
        <v>13</v>
      </c>
      <c r="C20" s="15"/>
      <c r="D20" s="16"/>
      <c r="E20" s="16" t="s">
        <v>49</v>
      </c>
      <c r="F20" s="244">
        <v>350.53888000000001</v>
      </c>
      <c r="G20" s="141">
        <v>348.55003533333337</v>
      </c>
    </row>
    <row r="21" spans="2:7" ht="14.25" customHeight="1" x14ac:dyDescent="0.2">
      <c r="B21" s="64">
        <v>14</v>
      </c>
      <c r="C21" s="13" t="s">
        <v>52</v>
      </c>
      <c r="D21" s="14"/>
      <c r="E21" s="14"/>
      <c r="F21" s="244"/>
      <c r="G21" s="141"/>
    </row>
    <row r="22" spans="2:7" ht="14.25" customHeight="1" x14ac:dyDescent="0.2">
      <c r="B22" s="65">
        <v>15</v>
      </c>
      <c r="C22" s="17" t="s">
        <v>53</v>
      </c>
      <c r="D22" s="18"/>
      <c r="E22" s="18"/>
      <c r="F22" s="245">
        <f>F13+F10</f>
        <v>203123.73888000002</v>
      </c>
      <c r="G22" s="142">
        <v>202156.88806066665</v>
      </c>
    </row>
    <row r="23" spans="2:7" ht="14.25" customHeight="1" x14ac:dyDescent="0.2">
      <c r="B23" s="64">
        <v>16</v>
      </c>
      <c r="C23" s="14" t="s">
        <v>41</v>
      </c>
      <c r="D23" s="14"/>
      <c r="E23" s="14"/>
      <c r="F23" s="244">
        <v>6766.7780000000002</v>
      </c>
      <c r="G23" s="141">
        <v>5589.2013416666668</v>
      </c>
    </row>
    <row r="24" spans="2:7" ht="14.25" customHeight="1" x14ac:dyDescent="0.2">
      <c r="B24" s="64">
        <v>17</v>
      </c>
      <c r="C24" s="14" t="s">
        <v>54</v>
      </c>
      <c r="D24" s="14"/>
      <c r="E24" s="14"/>
      <c r="F24" s="244"/>
      <c r="G24" s="141"/>
    </row>
    <row r="25" spans="2:7" ht="14.25" customHeight="1" x14ac:dyDescent="0.2">
      <c r="B25" s="64">
        <v>18</v>
      </c>
      <c r="C25" s="14" t="s">
        <v>55</v>
      </c>
      <c r="D25" s="14"/>
      <c r="E25" s="14"/>
      <c r="F25" s="244"/>
      <c r="G25" s="141"/>
    </row>
    <row r="26" spans="2:7" ht="14.25" customHeight="1" x14ac:dyDescent="0.2">
      <c r="B26" s="64">
        <v>19</v>
      </c>
      <c r="C26" s="14" t="s">
        <v>56</v>
      </c>
      <c r="D26" s="14"/>
      <c r="E26" s="14"/>
      <c r="F26" s="244"/>
      <c r="G26" s="141"/>
    </row>
    <row r="27" spans="2:7" ht="14.25" customHeight="1" x14ac:dyDescent="0.2">
      <c r="B27" s="64">
        <v>20</v>
      </c>
      <c r="C27" s="14" t="s">
        <v>57</v>
      </c>
      <c r="D27" s="14"/>
      <c r="E27" s="14"/>
      <c r="F27" s="244"/>
      <c r="G27" s="141"/>
    </row>
    <row r="28" spans="2:7" ht="14.25" customHeight="1" x14ac:dyDescent="0.2">
      <c r="B28" s="64">
        <v>21</v>
      </c>
      <c r="C28" s="14" t="s">
        <v>58</v>
      </c>
      <c r="D28" s="14"/>
      <c r="E28" s="14"/>
      <c r="F28" s="244">
        <v>33749.713855000002</v>
      </c>
      <c r="G28" s="141">
        <v>30841.022857333333</v>
      </c>
    </row>
    <row r="29" spans="2:7" ht="14.25" customHeight="1" x14ac:dyDescent="0.2">
      <c r="B29" s="64">
        <v>22</v>
      </c>
      <c r="C29" s="14" t="s">
        <v>43</v>
      </c>
      <c r="D29" s="14"/>
      <c r="E29" s="14"/>
      <c r="F29" s="244"/>
      <c r="G29" s="141">
        <v>0</v>
      </c>
    </row>
    <row r="30" spans="2:7" ht="14.25" customHeight="1" x14ac:dyDescent="0.2">
      <c r="B30" s="64">
        <v>23</v>
      </c>
      <c r="C30" s="15"/>
      <c r="D30" s="16" t="s">
        <v>59</v>
      </c>
      <c r="E30" s="16"/>
      <c r="F30" s="244"/>
      <c r="G30" s="141">
        <v>0</v>
      </c>
    </row>
    <row r="31" spans="2:7" ht="14.25" customHeight="1" x14ac:dyDescent="0.2">
      <c r="B31" s="64">
        <v>24</v>
      </c>
      <c r="C31" s="13" t="s">
        <v>46</v>
      </c>
      <c r="D31" s="14"/>
      <c r="E31" s="14"/>
      <c r="F31" s="244"/>
      <c r="G31" s="141">
        <v>1.9976666666666667</v>
      </c>
    </row>
    <row r="32" spans="2:7" ht="14.25" customHeight="1" x14ac:dyDescent="0.2">
      <c r="B32" s="64">
        <v>25</v>
      </c>
      <c r="C32" s="15"/>
      <c r="D32" s="16" t="s">
        <v>59</v>
      </c>
      <c r="E32" s="16"/>
      <c r="F32" s="244"/>
      <c r="G32" s="141">
        <v>0</v>
      </c>
    </row>
    <row r="33" spans="2:7" ht="14.25" customHeight="1" x14ac:dyDescent="0.2">
      <c r="B33" s="64">
        <v>26</v>
      </c>
      <c r="C33" s="13" t="s">
        <v>60</v>
      </c>
      <c r="D33" s="14"/>
      <c r="E33" s="14"/>
      <c r="F33" s="244"/>
      <c r="G33" s="141">
        <v>0</v>
      </c>
    </row>
    <row r="34" spans="2:7" ht="14.25" customHeight="1" x14ac:dyDescent="0.2">
      <c r="B34" s="64">
        <v>27</v>
      </c>
      <c r="C34" s="15"/>
      <c r="D34" s="16" t="s">
        <v>59</v>
      </c>
      <c r="E34" s="16"/>
      <c r="F34" s="244"/>
      <c r="G34" s="141">
        <v>0</v>
      </c>
    </row>
    <row r="35" spans="2:7" ht="14.25" customHeight="1" x14ac:dyDescent="0.2">
      <c r="B35" s="64">
        <v>28</v>
      </c>
      <c r="C35" s="14" t="s">
        <v>61</v>
      </c>
      <c r="D35" s="14"/>
      <c r="E35" s="14"/>
      <c r="F35" s="244"/>
      <c r="G35" s="141">
        <v>0</v>
      </c>
    </row>
    <row r="36" spans="2:7" ht="14.25" customHeight="1" x14ac:dyDescent="0.2">
      <c r="B36" s="64">
        <v>29</v>
      </c>
      <c r="C36" s="14" t="s">
        <v>62</v>
      </c>
      <c r="D36" s="14"/>
      <c r="E36" s="14"/>
      <c r="F36" s="244"/>
      <c r="G36" s="141">
        <v>0</v>
      </c>
    </row>
    <row r="37" spans="2:7" ht="14.25" customHeight="1" x14ac:dyDescent="0.2">
      <c r="B37" s="64">
        <v>30</v>
      </c>
      <c r="C37" s="14" t="s">
        <v>63</v>
      </c>
      <c r="D37" s="14"/>
      <c r="E37" s="14"/>
      <c r="F37" s="244">
        <v>21300.322682000002</v>
      </c>
      <c r="G37" s="141">
        <v>22159.173369333334</v>
      </c>
    </row>
    <row r="38" spans="2:7" ht="14.25" customHeight="1" x14ac:dyDescent="0.2">
      <c r="B38" s="66">
        <v>31</v>
      </c>
      <c r="C38" s="534" t="s">
        <v>64</v>
      </c>
      <c r="D38" s="535"/>
      <c r="E38" s="535"/>
      <c r="F38" s="244"/>
      <c r="G38" s="141">
        <v>0</v>
      </c>
    </row>
    <row r="39" spans="2:7" ht="14.25" customHeight="1" x14ac:dyDescent="0.2">
      <c r="B39" s="64">
        <v>32</v>
      </c>
      <c r="C39" s="13" t="s">
        <v>65</v>
      </c>
      <c r="D39" s="14"/>
      <c r="E39" s="14"/>
      <c r="F39" s="244"/>
      <c r="G39" s="141">
        <v>0</v>
      </c>
    </row>
    <row r="40" spans="2:7" ht="14.25" customHeight="1" x14ac:dyDescent="0.2">
      <c r="B40" s="64">
        <v>33</v>
      </c>
      <c r="C40" s="13" t="s">
        <v>66</v>
      </c>
      <c r="D40" s="14"/>
      <c r="E40" s="14"/>
      <c r="F40" s="244"/>
      <c r="G40" s="141">
        <v>0</v>
      </c>
    </row>
    <row r="41" spans="2:7" ht="14.25" customHeight="1" x14ac:dyDescent="0.2">
      <c r="B41" s="64">
        <v>34</v>
      </c>
      <c r="C41" s="13" t="s">
        <v>67</v>
      </c>
      <c r="D41" s="14"/>
      <c r="E41" s="14"/>
      <c r="F41" s="244">
        <v>418.6</v>
      </c>
      <c r="G41" s="141">
        <v>277.85966300000001</v>
      </c>
    </row>
    <row r="42" spans="2:7" ht="14.25" customHeight="1" x14ac:dyDescent="0.2">
      <c r="B42" s="65">
        <v>35</v>
      </c>
      <c r="C42" s="17" t="s">
        <v>68</v>
      </c>
      <c r="D42" s="18"/>
      <c r="E42" s="18"/>
      <c r="F42" s="245">
        <f>SUM(F23:F41)</f>
        <v>62235.414536999997</v>
      </c>
      <c r="G42" s="142">
        <v>58869.254898000007</v>
      </c>
    </row>
    <row r="43" spans="2:7" ht="14.25" customHeight="1" thickBot="1" x14ac:dyDescent="0.25">
      <c r="B43" s="67">
        <v>36</v>
      </c>
      <c r="C43" s="68" t="s">
        <v>30</v>
      </c>
      <c r="D43" s="69"/>
      <c r="E43" s="69"/>
      <c r="F43" s="246">
        <f>F42+F22</f>
        <v>265359.15341700002</v>
      </c>
      <c r="G43" s="240">
        <v>261026.14295866666</v>
      </c>
    </row>
  </sheetData>
  <mergeCells count="1">
    <mergeCell ref="C38:E38"/>
  </mergeCells>
  <pageMargins left="0.7" right="0.7" top="0.75" bottom="0.75" header="0.3" footer="0.3"/>
  <pageSetup paperSize="9" scale="72" orientation="portrait" verticalDpi="14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26</vt:i4>
      </vt:variant>
    </vt:vector>
  </HeadingPairs>
  <TitlesOfParts>
    <vt:vector size="26" baseType="lpstr">
      <vt:lpstr>Front</vt:lpstr>
      <vt:lpstr>Contents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2019-02-19T14:04:18Z</dcterms:created>
  <dcterms:modified xsi:type="dcterms:W3CDTF">2020-10-07T06:22:39Z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522f8-dde9-421e-9a4d-85fac4e712b6_Enabled">
    <vt:lpwstr>True</vt:lpwstr>
  </property>
  <property fmtid="{D5CDD505-2E9C-101B-9397-08002B2CF9AE}" pid="3" name="MSIP_Label_38f522f8-dde9-421e-9a4d-85fac4e712b6_SiteId">
    <vt:lpwstr>8c39e660-8fca-4445-8047-ade8999d2570</vt:lpwstr>
  </property>
  <property fmtid="{D5CDD505-2E9C-101B-9397-08002B2CF9AE}" pid="4" name="MSIP_Label_38f522f8-dde9-421e-9a4d-85fac4e712b6_Owner">
    <vt:lpwstr>z.marius.mosholen@sb1ostlandet.no</vt:lpwstr>
  </property>
  <property fmtid="{D5CDD505-2E9C-101B-9397-08002B2CF9AE}" pid="5" name="MSIP_Label_38f522f8-dde9-421e-9a4d-85fac4e712b6_SetDate">
    <vt:lpwstr>2019-11-17T09:28:12.4071244Z</vt:lpwstr>
  </property>
  <property fmtid="{D5CDD505-2E9C-101B-9397-08002B2CF9AE}" pid="6" name="MSIP_Label_38f522f8-dde9-421e-9a4d-85fac4e712b6_Name">
    <vt:lpwstr>Intern</vt:lpwstr>
  </property>
  <property fmtid="{D5CDD505-2E9C-101B-9397-08002B2CF9AE}" pid="7" name="MSIP_Label_38f522f8-dde9-421e-9a4d-85fac4e712b6_Application">
    <vt:lpwstr>Microsoft Azure Information Protection</vt:lpwstr>
  </property>
  <property fmtid="{D5CDD505-2E9C-101B-9397-08002B2CF9AE}" pid="8" name="MSIP_Label_38f522f8-dde9-421e-9a4d-85fac4e712b6_ActionId">
    <vt:lpwstr>7a3711ca-f434-4f9a-a703-07b36409a20e</vt:lpwstr>
  </property>
  <property fmtid="{D5CDD505-2E9C-101B-9397-08002B2CF9AE}" pid="9" name="MSIP_Label_38f522f8-dde9-421e-9a4d-85fac4e712b6_Extended_MSFT_Method">
    <vt:lpwstr>Automatic</vt:lpwstr>
  </property>
  <property fmtid="{D5CDD505-2E9C-101B-9397-08002B2CF9AE}" pid="10" name="MSIP_Label_e2178bd9-03cb-4874-80e6-5f216f933119_Enabled">
    <vt:lpwstr>True</vt:lpwstr>
  </property>
  <property fmtid="{D5CDD505-2E9C-101B-9397-08002B2CF9AE}" pid="11" name="MSIP_Label_e2178bd9-03cb-4874-80e6-5f216f933119_SiteId">
    <vt:lpwstr>8c39e660-8fca-4445-8047-ade8999d2570</vt:lpwstr>
  </property>
  <property fmtid="{D5CDD505-2E9C-101B-9397-08002B2CF9AE}" pid="12" name="MSIP_Label_e2178bd9-03cb-4874-80e6-5f216f933119_Owner">
    <vt:lpwstr>z.marius.mosholen@sb1ostlandet.no</vt:lpwstr>
  </property>
  <property fmtid="{D5CDD505-2E9C-101B-9397-08002B2CF9AE}" pid="13" name="MSIP_Label_e2178bd9-03cb-4874-80e6-5f216f933119_SetDate">
    <vt:lpwstr>2019-11-17T09:28:12.4071244Z</vt:lpwstr>
  </property>
  <property fmtid="{D5CDD505-2E9C-101B-9397-08002B2CF9AE}" pid="14" name="MSIP_Label_e2178bd9-03cb-4874-80e6-5f216f933119_Name">
    <vt:lpwstr>Intern</vt:lpwstr>
  </property>
  <property fmtid="{D5CDD505-2E9C-101B-9397-08002B2CF9AE}" pid="15" name="MSIP_Label_e2178bd9-03cb-4874-80e6-5f216f933119_Application">
    <vt:lpwstr>Microsoft Azure Information Protection</vt:lpwstr>
  </property>
  <property fmtid="{D5CDD505-2E9C-101B-9397-08002B2CF9AE}" pid="16" name="MSIP_Label_e2178bd9-03cb-4874-80e6-5f216f933119_ActionId">
    <vt:lpwstr>7a3711ca-f434-4f9a-a703-07b36409a20e</vt:lpwstr>
  </property>
  <property fmtid="{D5CDD505-2E9C-101B-9397-08002B2CF9AE}" pid="17" name="MSIP_Label_e2178bd9-03cb-4874-80e6-5f216f933119_Parent">
    <vt:lpwstr>38f522f8-dde9-421e-9a4d-85fac4e712b6</vt:lpwstr>
  </property>
  <property fmtid="{D5CDD505-2E9C-101B-9397-08002B2CF9AE}" pid="18" name="MSIP_Label_e2178bd9-03cb-4874-80e6-5f216f933119_Extended_MSFT_Method">
    <vt:lpwstr>Automatic</vt:lpwstr>
  </property>
  <property fmtid="{D5CDD505-2E9C-101B-9397-08002B2CF9AE}" pid="19" name="Sensitivity">
    <vt:lpwstr>Intern Intern</vt:lpwstr>
  </property>
</Properties>
</file>